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11715" windowHeight="6405" activeTab="0"/>
  </bookViews>
  <sheets>
    <sheet name="表10" sheetId="1" r:id="rId1"/>
    <sheet name="表10-1" sheetId="2" r:id="rId2"/>
    <sheet name="表10-2" sheetId="3" r:id="rId3"/>
  </sheets>
  <definedNames>
    <definedName name="_xlnm.Print_Area" localSheetId="1">'表10-1'!$A$1:$H$37</definedName>
    <definedName name="_xlnm.Print_Area" localSheetId="2">'表10-2'!$A$1:$L$39</definedName>
  </definedNames>
  <calcPr fullCalcOnLoad="1"/>
</workbook>
</file>

<file path=xl/sharedStrings.xml><?xml version="1.0" encoding="utf-8"?>
<sst xmlns="http://schemas.openxmlformats.org/spreadsheetml/2006/main" count="270" uniqueCount="180">
  <si>
    <t>Total</t>
  </si>
  <si>
    <t>Premium
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</si>
  <si>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</si>
  <si>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</si>
  <si>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</si>
  <si>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</si>
  <si>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</si>
  <si>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</si>
  <si>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</si>
  <si>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</si>
  <si>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</si>
  <si>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</si>
  <si>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</si>
  <si>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</si>
  <si>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Medical Benefits </t>
  </si>
  <si>
    <t>Bad Debt</t>
  </si>
  <si>
    <t>1998</t>
  </si>
  <si>
    <t>1999</t>
  </si>
  <si>
    <t>2000</t>
  </si>
  <si>
    <t>2001</t>
  </si>
  <si>
    <t>2002</t>
  </si>
  <si>
    <t>Net of Reserve Fund</t>
  </si>
  <si>
    <t>Interest</t>
  </si>
  <si>
    <t>Others</t>
  </si>
  <si>
    <t>2003</t>
  </si>
  <si>
    <t>2004</t>
  </si>
  <si>
    <t>2005</t>
  </si>
  <si>
    <t>2006</t>
  </si>
  <si>
    <t xml:space="preserve">             </t>
  </si>
  <si>
    <t>Net of Securities and Bond</t>
  </si>
  <si>
    <t>1995</t>
  </si>
  <si>
    <t>1996</t>
  </si>
  <si>
    <t>1997</t>
  </si>
  <si>
    <t>2007</t>
  </si>
  <si>
    <t xml:space="preserve"> Year or Month</t>
  </si>
  <si>
    <t>2008</t>
  </si>
  <si>
    <t>2009</t>
  </si>
  <si>
    <t>2010</t>
  </si>
  <si>
    <r>
      <rPr>
        <sz val="11"/>
        <rFont val="華康楷書體 Std W5"/>
        <family val="1"/>
      </rPr>
      <t>年（月）別</t>
    </r>
  </si>
  <si>
    <r>
      <rPr>
        <sz val="10"/>
        <rFont val="華康楷書體 Std W5"/>
        <family val="1"/>
      </rPr>
      <t>合計</t>
    </r>
  </si>
  <si>
    <r>
      <rPr>
        <sz val="10"/>
        <rFont val="華康楷書體 Std W5"/>
        <family val="1"/>
      </rPr>
      <t>保費收入</t>
    </r>
  </si>
  <si>
    <r>
      <t>84</t>
    </r>
    <r>
      <rPr>
        <b/>
        <sz val="11"/>
        <rFont val="華康楷書體 Std W5"/>
        <family val="1"/>
      </rPr>
      <t>年</t>
    </r>
  </si>
  <si>
    <r>
      <t>85</t>
    </r>
    <r>
      <rPr>
        <b/>
        <sz val="11"/>
        <rFont val="華康楷書體 Std W5"/>
        <family val="1"/>
      </rPr>
      <t>年</t>
    </r>
  </si>
  <si>
    <r>
      <t>86</t>
    </r>
    <r>
      <rPr>
        <b/>
        <sz val="11"/>
        <rFont val="華康楷書體 Std W5"/>
        <family val="1"/>
      </rPr>
      <t>年</t>
    </r>
  </si>
  <si>
    <r>
      <t>87</t>
    </r>
    <r>
      <rPr>
        <b/>
        <sz val="11"/>
        <rFont val="華康楷書體 Std W5"/>
        <family val="1"/>
      </rPr>
      <t>年</t>
    </r>
  </si>
  <si>
    <r>
      <t>88</t>
    </r>
    <r>
      <rPr>
        <b/>
        <sz val="11"/>
        <rFont val="華康楷書體 Std W5"/>
        <family val="1"/>
      </rPr>
      <t>年</t>
    </r>
  </si>
  <si>
    <r>
      <t>89</t>
    </r>
    <r>
      <rPr>
        <b/>
        <sz val="11"/>
        <rFont val="華康楷書體 Std W5"/>
        <family val="1"/>
      </rPr>
      <t>年</t>
    </r>
  </si>
  <si>
    <r>
      <t>90</t>
    </r>
    <r>
      <rPr>
        <b/>
        <sz val="11"/>
        <rFont val="華康楷書體 Std W5"/>
        <family val="1"/>
      </rPr>
      <t>年</t>
    </r>
  </si>
  <si>
    <r>
      <t>91</t>
    </r>
    <r>
      <rPr>
        <b/>
        <sz val="11"/>
        <rFont val="華康楷書體 Std W5"/>
        <family val="1"/>
      </rPr>
      <t>年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</si>
  <si>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NT$1,000</t>
    </r>
  </si>
  <si>
    <r>
      <t xml:space="preserve">                                                       </t>
    </r>
    <r>
      <rPr>
        <sz val="10"/>
        <rFont val="華康楷書體 Std W5"/>
        <family val="1"/>
      </rPr>
      <t>保險收支及安全準備提列</t>
    </r>
    <r>
      <rPr>
        <sz val="10"/>
        <rFont val="Times New Roman"/>
        <family val="1"/>
      </rPr>
      <t xml:space="preserve">                                                                                                   Insurance Income and Expenditure ,Reserve Fund</t>
    </r>
  </si>
  <si>
    <r>
      <t xml:space="preserve">                                                                                    </t>
    </r>
    <r>
      <rPr>
        <sz val="10"/>
        <rFont val="華康楷書體 Std W5"/>
        <family val="1"/>
      </rPr>
      <t>保險收入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Insurance Revenues</t>
    </r>
  </si>
  <si>
    <r>
      <rPr>
        <sz val="10"/>
        <rFont val="華康楷書體 Std W5"/>
        <family val="1"/>
      </rPr>
      <t xml:space="preserve">利息收入
</t>
    </r>
    <r>
      <rPr>
        <sz val="10"/>
        <rFont val="Times New Roman"/>
        <family val="1"/>
      </rPr>
      <t>Interest</t>
    </r>
  </si>
  <si>
    <r>
      <rPr>
        <sz val="10"/>
        <rFont val="華康楷書體 Std W5"/>
        <family val="1"/>
      </rPr>
      <t xml:space="preserve">其他保險收入
</t>
    </r>
    <r>
      <rPr>
        <sz val="10"/>
        <rFont val="Times New Roman"/>
        <family val="1"/>
      </rPr>
      <t>Others</t>
    </r>
  </si>
  <si>
    <r>
      <rPr>
        <sz val="10"/>
        <rFont val="華康楷書體 Std W5"/>
        <family val="1"/>
      </rPr>
      <t xml:space="preserve">營運資金
</t>
    </r>
    <r>
      <rPr>
        <sz val="9"/>
        <rFont val="Times New Roman"/>
        <family val="1"/>
      </rPr>
      <t>Operational Fund</t>
    </r>
  </si>
  <si>
    <r>
      <rPr>
        <sz val="10"/>
        <rFont val="華康楷書體 Std W5"/>
        <family val="1"/>
      </rPr>
      <t xml:space="preserve">安全準備
</t>
    </r>
    <r>
      <rPr>
        <sz val="9"/>
        <rFont val="Times New Roman"/>
        <family val="1"/>
      </rPr>
      <t>Reserve Fund</t>
    </r>
  </si>
  <si>
    <r>
      <rPr>
        <sz val="10"/>
        <rFont val="華康楷書體 Std W5"/>
        <family val="1"/>
      </rPr>
      <t xml:space="preserve">營運資金
</t>
    </r>
    <r>
      <rPr>
        <sz val="9"/>
        <rFont val="Times New Roman"/>
        <family val="1"/>
      </rPr>
      <t>Operational Fund</t>
    </r>
  </si>
  <si>
    <r>
      <rPr>
        <sz val="10"/>
        <rFont val="華康楷書體 Std W5"/>
        <family val="1"/>
      </rPr>
      <t xml:space="preserve">安全準備
</t>
    </r>
    <r>
      <rPr>
        <sz val="9"/>
        <rFont val="Times New Roman"/>
        <family val="1"/>
      </rPr>
      <t>Reserve Fund</t>
    </r>
  </si>
  <si>
    <r>
      <rPr>
        <sz val="10"/>
        <rFont val="華康楷書體 Std W5"/>
        <family val="1"/>
      </rPr>
      <t xml:space="preserve">公益彩券分配收入
</t>
    </r>
    <r>
      <rPr>
        <sz val="9"/>
        <rFont val="Times New Roman"/>
        <family val="1"/>
      </rPr>
      <t>Lottery Income</t>
    </r>
  </si>
  <si>
    <r>
      <rPr>
        <sz val="9"/>
        <rFont val="華康楷書體 Std W5"/>
        <family val="1"/>
      </rPr>
      <t xml:space="preserve">菸品社會健康保險附加捐
</t>
    </r>
    <r>
      <rPr>
        <sz val="9"/>
        <rFont val="Times New Roman"/>
        <family val="1"/>
      </rPr>
      <t>Contribution for Alcohol and Tobacco</t>
    </r>
  </si>
  <si>
    <r>
      <rPr>
        <sz val="10"/>
        <rFont val="華康楷書體 Std W5"/>
        <family val="1"/>
      </rPr>
      <t xml:space="preserve">其他收入
</t>
    </r>
    <r>
      <rPr>
        <sz val="9"/>
        <rFont val="Times New Roman"/>
        <family val="1"/>
      </rPr>
      <t>Others</t>
    </r>
  </si>
  <si>
    <r>
      <t>92</t>
    </r>
    <r>
      <rPr>
        <b/>
        <sz val="11"/>
        <rFont val="華康楷書體 Std W5"/>
        <family val="1"/>
      </rPr>
      <t>年</t>
    </r>
  </si>
  <si>
    <r>
      <t>93</t>
    </r>
    <r>
      <rPr>
        <b/>
        <sz val="11"/>
        <rFont val="華康楷書體 Std W5"/>
        <family val="1"/>
      </rPr>
      <t>年</t>
    </r>
  </si>
  <si>
    <r>
      <t>94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</si>
  <si>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</si>
  <si>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96</t>
    </r>
    <r>
      <rPr>
        <b/>
        <sz val="11"/>
        <rFont val="華康楷書體 Std W5"/>
        <family val="1"/>
      </rPr>
      <t>年</t>
    </r>
  </si>
  <si>
    <r>
      <t>97</t>
    </r>
    <r>
      <rPr>
        <b/>
        <sz val="11"/>
        <rFont val="華康楷書體 Std W5"/>
        <family val="1"/>
      </rPr>
      <t>年</t>
    </r>
  </si>
  <si>
    <r>
      <t>98</t>
    </r>
    <r>
      <rPr>
        <b/>
        <sz val="11"/>
        <rFont val="華康楷書體 Std W5"/>
        <family val="1"/>
      </rPr>
      <t>年</t>
    </r>
  </si>
  <si>
    <r>
      <t xml:space="preserve">     1</t>
    </r>
    <r>
      <rPr>
        <sz val="11"/>
        <rFont val="華康楷書體 Std W5"/>
        <family val="1"/>
      </rPr>
      <t>月</t>
    </r>
  </si>
  <si>
    <r>
      <t xml:space="preserve">     2</t>
    </r>
    <r>
      <rPr>
        <sz val="11"/>
        <rFont val="華康楷書體 Std W5"/>
        <family val="1"/>
      </rPr>
      <t>月</t>
    </r>
  </si>
  <si>
    <r>
      <t xml:space="preserve">     3</t>
    </r>
    <r>
      <rPr>
        <sz val="11"/>
        <rFont val="華康楷書體 Std W5"/>
        <family val="1"/>
      </rPr>
      <t>月</t>
    </r>
  </si>
  <si>
    <r>
      <t xml:space="preserve">     4</t>
    </r>
    <r>
      <rPr>
        <sz val="11"/>
        <rFont val="華康楷書體 Std W5"/>
        <family val="1"/>
      </rPr>
      <t>月</t>
    </r>
  </si>
  <si>
    <r>
      <t xml:space="preserve">     5</t>
    </r>
    <r>
      <rPr>
        <sz val="11"/>
        <rFont val="華康楷書體 Std W5"/>
        <family val="1"/>
      </rPr>
      <t>月</t>
    </r>
  </si>
  <si>
    <r>
      <t xml:space="preserve">     6</t>
    </r>
    <r>
      <rPr>
        <sz val="11"/>
        <rFont val="華康楷書體 Std W5"/>
        <family val="1"/>
      </rPr>
      <t>月</t>
    </r>
  </si>
  <si>
    <r>
      <t xml:space="preserve">     7</t>
    </r>
    <r>
      <rPr>
        <sz val="11"/>
        <rFont val="華康楷書體 Std W5"/>
        <family val="1"/>
      </rPr>
      <t>月</t>
    </r>
  </si>
  <si>
    <r>
      <t xml:space="preserve">     8</t>
    </r>
    <r>
      <rPr>
        <sz val="11"/>
        <rFont val="華康楷書體 Std W5"/>
        <family val="1"/>
      </rPr>
      <t>月</t>
    </r>
  </si>
  <si>
    <r>
      <t xml:space="preserve">     9</t>
    </r>
    <r>
      <rPr>
        <sz val="11"/>
        <rFont val="華康楷書體 Std W5"/>
        <family val="1"/>
      </rPr>
      <t>月</t>
    </r>
  </si>
  <si>
    <r>
      <t xml:space="preserve">   10</t>
    </r>
    <r>
      <rPr>
        <sz val="11"/>
        <rFont val="華康楷書體 Std W5"/>
        <family val="1"/>
      </rPr>
      <t>月</t>
    </r>
  </si>
  <si>
    <r>
      <t xml:space="preserve">   11</t>
    </r>
    <r>
      <rPr>
        <sz val="11"/>
        <rFont val="華康楷書體 Std W5"/>
        <family val="1"/>
      </rPr>
      <t>月</t>
    </r>
  </si>
  <si>
    <r>
      <t xml:space="preserve">   12</t>
    </r>
    <r>
      <rPr>
        <sz val="11"/>
        <rFont val="華康楷書體 Std W5"/>
        <family val="1"/>
      </rPr>
      <t>月</t>
    </r>
  </si>
  <si>
    <r>
      <t xml:space="preserve">             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1"/>
      </rPr>
      <t>）</t>
    </r>
  </si>
  <si>
    <r>
      <rPr>
        <sz val="10"/>
        <rFont val="華康楷書體 Std W5"/>
        <family val="1"/>
      </rPr>
      <t>單位：新台幣千元</t>
    </r>
  </si>
  <si>
    <r>
      <rPr>
        <sz val="11"/>
        <rFont val="華康楷書體 Std W5"/>
        <family val="1"/>
      </rPr>
      <t>年（月）別</t>
    </r>
  </si>
  <si>
    <r>
      <t xml:space="preserve">       </t>
    </r>
    <r>
      <rPr>
        <sz val="10"/>
        <rFont val="華康楷書體 Std W5"/>
        <family val="1"/>
      </rPr>
      <t>保險收支及安全準備提列</t>
    </r>
    <r>
      <rPr>
        <sz val="10"/>
        <rFont val="Times New Roman"/>
        <family val="1"/>
      </rPr>
      <t xml:space="preserve">                                                                            Insurance Income and Expenditure ,Reserve Fund</t>
    </r>
  </si>
  <si>
    <r>
      <t xml:space="preserve">                                                                          </t>
    </r>
    <r>
      <rPr>
        <sz val="10"/>
        <rFont val="華康楷書體 Std W5"/>
        <family val="1"/>
      </rPr>
      <t>保險成本</t>
    </r>
    <r>
      <rPr>
        <sz val="10"/>
        <rFont val="Times New Roman"/>
        <family val="1"/>
      </rPr>
      <t xml:space="preserve">                                                                                    Insurance Cost</t>
    </r>
  </si>
  <si>
    <r>
      <rPr>
        <sz val="10"/>
        <rFont val="華康楷書體 Std W5"/>
        <family val="1"/>
      </rPr>
      <t>安全準備淨提列數</t>
    </r>
  </si>
  <si>
    <r>
      <rPr>
        <sz val="10"/>
        <rFont val="華康楷書體 Std W5"/>
        <family val="1"/>
      </rPr>
      <t>保險給付（醫療費用）</t>
    </r>
  </si>
  <si>
    <r>
      <rPr>
        <sz val="10"/>
        <rFont val="華康楷書體 Std W5"/>
        <family val="1"/>
      </rPr>
      <t>利息費用</t>
    </r>
  </si>
  <si>
    <r>
      <rPr>
        <sz val="10"/>
        <rFont val="華康楷書體 Std W5"/>
        <family val="1"/>
      </rPr>
      <t>各項提存（呆帳提存）</t>
    </r>
  </si>
  <si>
    <r>
      <t>86</t>
    </r>
    <r>
      <rPr>
        <b/>
        <sz val="11"/>
        <rFont val="華康楷書體 Std W5"/>
        <family val="1"/>
      </rPr>
      <t>年</t>
    </r>
  </si>
  <si>
    <r>
      <t>87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</si>
  <si>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</si>
  <si>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96</t>
    </r>
    <r>
      <rPr>
        <b/>
        <sz val="11"/>
        <rFont val="華康楷書體 Std W5"/>
        <family val="1"/>
      </rPr>
      <t>年</t>
    </r>
  </si>
  <si>
    <r>
      <t>97</t>
    </r>
    <r>
      <rPr>
        <b/>
        <sz val="11"/>
        <rFont val="華康楷書體 Std W5"/>
        <family val="1"/>
      </rPr>
      <t>年</t>
    </r>
  </si>
  <si>
    <r>
      <t>98</t>
    </r>
    <r>
      <rPr>
        <b/>
        <sz val="11"/>
        <rFont val="華康楷書體 Std W5"/>
        <family val="1"/>
      </rPr>
      <t>年</t>
    </r>
  </si>
  <si>
    <r>
      <rPr>
        <sz val="10"/>
        <rFont val="華康楷書體 Std W5"/>
        <family val="1"/>
      </rPr>
      <t>買賣票券
損益（淨額）</t>
    </r>
    <r>
      <rPr>
        <sz val="10"/>
        <rFont val="Times New Roman"/>
        <family val="1"/>
      </rPr>
      <t xml:space="preserve">                                </t>
    </r>
  </si>
  <si>
    <r>
      <t>其他保險成本</t>
    </r>
    <r>
      <rPr>
        <sz val="10"/>
        <rFont val="Times New Roman"/>
        <family val="1"/>
      </rPr>
      <t xml:space="preserve">                                </t>
    </r>
  </si>
  <si>
    <r>
      <t xml:space="preserve">           </t>
    </r>
    <r>
      <rPr>
        <sz val="17"/>
        <rFont val="華康楷書體 Std W5"/>
        <family val="1"/>
      </rPr>
      <t>（續完）</t>
    </r>
  </si>
  <si>
    <r>
      <t xml:space="preserve">       </t>
    </r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84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</si>
  <si>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1995 - 2011</t>
  </si>
  <si>
    <t>99年</t>
  </si>
  <si>
    <r>
      <t>100</t>
    </r>
    <r>
      <rPr>
        <b/>
        <sz val="11"/>
        <rFont val="華康楷書體 Std W5"/>
        <family val="1"/>
      </rPr>
      <t>年</t>
    </r>
  </si>
  <si>
    <t>2011</t>
  </si>
  <si>
    <r>
      <t>100</t>
    </r>
    <r>
      <rPr>
        <b/>
        <sz val="11"/>
        <rFont val="華康楷書體 Std W5"/>
        <family val="1"/>
      </rPr>
      <t>年</t>
    </r>
  </si>
  <si>
    <t>2011</t>
  </si>
  <si>
    <r>
      <rPr>
        <sz val="10"/>
        <rFont val="華康楷書體 Std W5"/>
        <family val="1"/>
      </rPr>
      <t>單位：新台幣千元</t>
    </r>
  </si>
  <si>
    <t>備註：1.本表保費收入含滯納金。</t>
  </si>
  <si>
    <r>
      <t>Note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1.Figures of the "Premium Revenues" column in this table include delingquency charges.</t>
    </r>
  </si>
  <si>
    <r>
      <t xml:space="preserve">Table 10    </t>
    </r>
    <r>
      <rPr>
        <sz val="15.5"/>
        <rFont val="Times New Roman"/>
        <family val="1"/>
      </rPr>
      <t>Financial Status of BNHI, Department of Health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Accrual Basis</t>
    </r>
    <r>
      <rPr>
        <sz val="15.5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</si>
  <si>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   </t>
    </r>
    <r>
      <rPr>
        <sz val="17"/>
        <rFont val="華康楷書體 Std W5"/>
        <family val="1"/>
      </rPr>
      <t>行政院衛生署中央健康保險局財務收支概況（權責基礎）</t>
    </r>
  </si>
  <si>
    <r>
      <t>中華民國</t>
    </r>
    <r>
      <rPr>
        <sz val="12"/>
        <rFont val="Times New Roman"/>
        <family val="1"/>
      </rPr>
      <t>84</t>
    </r>
    <r>
      <rPr>
        <sz val="12"/>
        <rFont val="文鼎粗楷"/>
        <family val="3"/>
      </rPr>
      <t>年至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</si>
  <si>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t xml:space="preserve"> 1995 - 2011</t>
  </si>
  <si>
    <t>單位：新台幣千元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</si>
  <si>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NT$1,000</t>
    </r>
  </si>
  <si>
    <t>年（月）別</t>
  </si>
  <si>
    <r>
      <t xml:space="preserve">行政經費及政府補助行政經費
</t>
    </r>
    <r>
      <rPr>
        <sz val="9"/>
        <rFont val="Times New Roman"/>
        <family val="1"/>
      </rPr>
      <t>Compensation for Administrative Cost and its Government Subsidies</t>
    </r>
  </si>
  <si>
    <t>行政經費</t>
  </si>
  <si>
    <r>
      <t>抵支行政經費
之營業外收入</t>
    </r>
    <r>
      <rPr>
        <sz val="9"/>
        <rFont val="Times New Roman"/>
        <family val="1"/>
      </rPr>
      <t xml:space="preserve"> </t>
    </r>
  </si>
  <si>
    <t>政府補助
行政經費</t>
  </si>
  <si>
    <r>
      <t>聯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合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門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診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中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心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收</t>
    </r>
    <r>
      <rPr>
        <sz val="9"/>
        <rFont val="Times New Roman"/>
        <family val="1"/>
      </rPr>
      <t xml:space="preserve">  </t>
    </r>
    <r>
      <rPr>
        <sz val="9"/>
        <rFont val="文鼎粗楷"/>
        <family val="3"/>
      </rPr>
      <t>支</t>
    </r>
  </si>
  <si>
    <t>Affiliated Outpatient Center Revenues and Expenditures</t>
  </si>
  <si>
    <t>菸捐補助保費及罕病之餘絀</t>
  </si>
  <si>
    <t>未抵支行政經費
之營業外收入</t>
  </si>
  <si>
    <t>安全準備短絀</t>
  </si>
  <si>
    <t>Government Subsidies</t>
  </si>
  <si>
    <r>
      <t xml:space="preserve">收入
</t>
    </r>
    <r>
      <rPr>
        <sz val="9"/>
        <rFont val="Times New Roman"/>
        <family val="1"/>
      </rPr>
      <t>Income</t>
    </r>
  </si>
  <si>
    <r>
      <t xml:space="preserve">支出
</t>
    </r>
    <r>
      <rPr>
        <sz val="9"/>
        <rFont val="Times New Roman"/>
        <family val="1"/>
      </rPr>
      <t>Expenditure</t>
    </r>
  </si>
  <si>
    <r>
      <t xml:space="preserve">餘絀
</t>
    </r>
    <r>
      <rPr>
        <sz val="9"/>
        <rFont val="Times New Roman"/>
        <family val="1"/>
      </rPr>
      <t>Balance</t>
    </r>
  </si>
  <si>
    <t>Balance of tobacco tax subsidies on premium and rare diseases</t>
  </si>
  <si>
    <t>Reserve Fund Balance</t>
  </si>
  <si>
    <r>
      <rPr>
        <sz val="9"/>
        <rFont val="細明體"/>
        <family val="3"/>
      </rPr>
      <t>（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）</t>
    </r>
  </si>
  <si>
    <t>（2）</t>
  </si>
  <si>
    <r>
      <rPr>
        <sz val="9"/>
        <rFont val="細明體"/>
        <family val="3"/>
      </rPr>
      <t>（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）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）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）</t>
    </r>
  </si>
  <si>
    <t>（4）</t>
  </si>
  <si>
    <t>（5）</t>
  </si>
  <si>
    <t>（6）</t>
  </si>
  <si>
    <r>
      <rPr>
        <sz val="9"/>
        <rFont val="細明體"/>
        <family val="3"/>
      </rPr>
      <t>（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）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）</t>
    </r>
    <r>
      <rPr>
        <sz val="9"/>
        <rFont val="Times New Roman"/>
        <family val="1"/>
      </rPr>
      <t>+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）</t>
    </r>
    <r>
      <rPr>
        <sz val="9"/>
        <rFont val="Times New Roman"/>
        <family val="1"/>
      </rPr>
      <t>+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）</t>
    </r>
    <r>
      <rPr>
        <sz val="9"/>
        <rFont val="Times New Roman"/>
        <family val="1"/>
      </rPr>
      <t>+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）</t>
    </r>
  </si>
  <si>
    <r>
      <rPr>
        <b/>
        <sz val="11"/>
        <rFont val="Times New Roman"/>
        <family val="1"/>
      </rPr>
      <t>84</t>
    </r>
    <r>
      <rPr>
        <b/>
        <sz val="11"/>
        <rFont val="文鼎粗楷"/>
        <family val="3"/>
      </rPr>
      <t>年</t>
    </r>
  </si>
  <si>
    <r>
      <rPr>
        <b/>
        <sz val="11"/>
        <rFont val="Times New Roman"/>
        <family val="1"/>
      </rPr>
      <t>85</t>
    </r>
    <r>
      <rPr>
        <b/>
        <sz val="11"/>
        <rFont val="文鼎粗楷"/>
        <family val="3"/>
      </rPr>
      <t>年</t>
    </r>
  </si>
  <si>
    <r>
      <rPr>
        <b/>
        <sz val="11"/>
        <rFont val="Times New Roman"/>
        <family val="1"/>
      </rPr>
      <t>86年</t>
    </r>
  </si>
  <si>
    <r>
      <rPr>
        <b/>
        <sz val="11"/>
        <rFont val="Times New Roman"/>
        <family val="1"/>
      </rPr>
      <t>87年</t>
    </r>
  </si>
  <si>
    <r>
      <rPr>
        <b/>
        <sz val="11"/>
        <rFont val="Times New Roman"/>
        <family val="1"/>
      </rPr>
      <t>88</t>
    </r>
    <r>
      <rPr>
        <b/>
        <sz val="11"/>
        <rFont val="文鼎粗楷"/>
        <family val="3"/>
      </rPr>
      <t>年</t>
    </r>
  </si>
  <si>
    <r>
      <rPr>
        <b/>
        <sz val="11"/>
        <rFont val="Times New Roman"/>
        <family val="1"/>
      </rPr>
      <t>89</t>
    </r>
    <r>
      <rPr>
        <b/>
        <sz val="11"/>
        <rFont val="文鼎粗楷"/>
        <family val="3"/>
      </rPr>
      <t>年</t>
    </r>
  </si>
  <si>
    <r>
      <rPr>
        <b/>
        <sz val="11"/>
        <rFont val="Times New Roman"/>
        <family val="1"/>
      </rPr>
      <t>90年</t>
    </r>
  </si>
  <si>
    <r>
      <rPr>
        <b/>
        <sz val="11"/>
        <rFont val="Times New Roman"/>
        <family val="1"/>
      </rPr>
      <t>91年</t>
    </r>
  </si>
  <si>
    <r>
      <rPr>
        <b/>
        <sz val="11"/>
        <rFont val="Times New Roman"/>
        <family val="1"/>
      </rPr>
      <t>92年</t>
    </r>
  </si>
  <si>
    <r>
      <rPr>
        <b/>
        <sz val="11"/>
        <rFont val="Times New Roman"/>
        <family val="1"/>
      </rPr>
      <t>93年</t>
    </r>
  </si>
  <si>
    <r>
      <rPr>
        <b/>
        <sz val="11"/>
        <rFont val="Times New Roman"/>
        <family val="1"/>
      </rPr>
      <t>94年</t>
    </r>
  </si>
  <si>
    <r>
      <rPr>
        <b/>
        <sz val="11"/>
        <rFont val="Times New Roman"/>
        <family val="1"/>
      </rPr>
      <t>95</t>
    </r>
    <r>
      <rPr>
        <b/>
        <sz val="11"/>
        <rFont val="細明體"/>
        <family val="3"/>
      </rPr>
      <t>年</t>
    </r>
  </si>
  <si>
    <r>
      <rPr>
        <b/>
        <sz val="11"/>
        <rFont val="Times New Roman"/>
        <family val="1"/>
      </rPr>
      <t>96</t>
    </r>
    <r>
      <rPr>
        <b/>
        <sz val="11"/>
        <rFont val="細明體"/>
        <family val="3"/>
      </rPr>
      <t>年</t>
    </r>
  </si>
  <si>
    <r>
      <rPr>
        <b/>
        <sz val="11"/>
        <rFont val="Times New Roman"/>
        <family val="1"/>
      </rPr>
      <t>97</t>
    </r>
    <r>
      <rPr>
        <b/>
        <sz val="11"/>
        <rFont val="文鼎粗楷"/>
        <family val="3"/>
      </rPr>
      <t>年</t>
    </r>
  </si>
  <si>
    <r>
      <rPr>
        <b/>
        <sz val="11"/>
        <rFont val="Times New Roman"/>
        <family val="1"/>
      </rPr>
      <t>98年</t>
    </r>
  </si>
  <si>
    <r>
      <rPr>
        <b/>
        <sz val="11"/>
        <rFont val="Times New Roman"/>
        <family val="1"/>
      </rPr>
      <t>99</t>
    </r>
    <r>
      <rPr>
        <b/>
        <sz val="11"/>
        <rFont val="細明體"/>
        <family val="3"/>
      </rPr>
      <t>年</t>
    </r>
  </si>
  <si>
    <r>
      <rPr>
        <b/>
        <sz val="11"/>
        <rFont val="Times New Roman"/>
        <family val="1"/>
      </rPr>
      <t>100年</t>
    </r>
  </si>
  <si>
    <r>
      <rPr>
        <sz val="11"/>
        <rFont val="Times New Roman"/>
        <family val="1"/>
      </rPr>
      <t xml:space="preserve">     1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</si>
  <si>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2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</si>
  <si>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3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</si>
  <si>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4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</si>
  <si>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5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</si>
  <si>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6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</si>
  <si>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7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</si>
  <si>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8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</si>
  <si>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  9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</si>
  <si>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10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</si>
  <si>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11</t>
    </r>
    <r>
      <rPr>
        <sz val="11"/>
        <rFont val="文鼎粗楷"/>
        <family val="3"/>
      </rPr>
      <t>月</t>
    </r>
  </si>
  <si>
    <r>
      <rPr>
        <sz val="11"/>
        <rFont val="Times New Roman"/>
        <family val="1"/>
      </rPr>
      <t xml:space="preserve">   12</t>
    </r>
    <r>
      <rPr>
        <sz val="11"/>
        <rFont val="文鼎粗楷"/>
        <family val="3"/>
      </rPr>
      <t>月</t>
    </r>
  </si>
  <si>
    <r>
      <t>　　</t>
    </r>
    <r>
      <rPr>
        <sz val="10"/>
        <rFont val="Times New Roman"/>
        <family val="1"/>
      </rPr>
      <t>2. 98</t>
    </r>
    <r>
      <rPr>
        <sz val="10"/>
        <rFont val="華康楷書體 Std W5"/>
        <family val="1"/>
      </rPr>
      <t>年以前為營業基金，</t>
    </r>
    <r>
      <rPr>
        <sz val="10"/>
        <rFont val="Times New Roman"/>
        <family val="1"/>
      </rPr>
      <t>99</t>
    </r>
    <r>
      <rPr>
        <sz val="10"/>
        <rFont val="華康楷書體 Std W5"/>
        <family val="1"/>
      </rPr>
      <t>年起改制為公務機關，故無抵支行政經費之營業外收入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>。</t>
    </r>
  </si>
  <si>
    <r>
      <t xml:space="preserve">           </t>
    </r>
    <r>
      <rPr>
        <sz val="17"/>
        <rFont val="華康楷書體 Std W5"/>
        <family val="1"/>
      </rPr>
      <t>（續一）</t>
    </r>
  </si>
  <si>
    <r>
      <t xml:space="preserve">             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1</t>
    </r>
    <r>
      <rPr>
        <sz val="16"/>
        <rFont val="華康楷書體 Std W5"/>
        <family val="1"/>
      </rPr>
      <t>）</t>
    </r>
  </si>
  <si>
    <r>
      <t xml:space="preserve">Table 10 </t>
    </r>
    <r>
      <rPr>
        <sz val="15.5"/>
        <rFont val="Times New Roman"/>
        <family val="1"/>
      </rPr>
      <t>Financial Status of BNHI, Department of Health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Accrual Basis</t>
    </r>
    <r>
      <rPr>
        <sz val="15.5"/>
        <rFont val="華康楷書體 Std W5"/>
        <family val="1"/>
      </rPr>
      <t>）</t>
    </r>
  </si>
  <si>
    <r>
      <rPr>
        <sz val="9"/>
        <rFont val="Times New Roman"/>
        <family val="1"/>
      </rPr>
      <t xml:space="preserve">          </t>
    </r>
    <r>
      <rPr>
        <sz val="9"/>
        <rFont val="文鼎粗楷"/>
        <family val="3"/>
      </rPr>
      <t>本</t>
    </r>
    <r>
      <rPr>
        <sz val="9"/>
        <rFont val="Times New Roman"/>
        <family val="1"/>
      </rPr>
      <t xml:space="preserve">     </t>
    </r>
    <r>
      <rPr>
        <sz val="9"/>
        <rFont val="文鼎粗楷"/>
        <family val="3"/>
      </rPr>
      <t>期</t>
    </r>
    <r>
      <rPr>
        <sz val="9"/>
        <rFont val="Times New Roman"/>
        <family val="1"/>
      </rPr>
      <t xml:space="preserve">     </t>
    </r>
    <r>
      <rPr>
        <sz val="9"/>
        <rFont val="文鼎粗楷"/>
        <family val="3"/>
      </rPr>
      <t>餘</t>
    </r>
    <r>
      <rPr>
        <sz val="9"/>
        <rFont val="Times New Roman"/>
        <family val="1"/>
      </rPr>
      <t xml:space="preserve">     </t>
    </r>
    <r>
      <rPr>
        <sz val="9"/>
        <rFont val="文鼎粗楷"/>
        <family val="3"/>
      </rPr>
      <t>絀</t>
    </r>
    <r>
      <rPr>
        <sz val="9"/>
        <rFont val="Times New Roman"/>
        <family val="1"/>
      </rPr>
      <t xml:space="preserve">         Surplus / Deficit </t>
    </r>
  </si>
  <si>
    <t>Nonoperational Income Excluding Compensation of Administrative Cost</t>
  </si>
  <si>
    <r>
      <t xml:space="preserve">Table 10  </t>
    </r>
    <r>
      <rPr>
        <sz val="15.5"/>
        <rFont val="Times New Roman"/>
        <family val="1"/>
      </rPr>
      <t>Financial Status of BNHI, Department of Health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Accrual Basis</t>
    </r>
    <r>
      <rPr>
        <sz val="15.5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</si>
  <si>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   </t>
    </r>
    <r>
      <rPr>
        <sz val="17"/>
        <rFont val="華康楷書體 Std W5"/>
        <family val="1"/>
      </rPr>
      <t>行政院衛生署中央健康保險局財務收支概況（權責基礎）</t>
    </r>
  </si>
  <si>
    <t xml:space="preserve">         of the entity into a government agent in 2010. Before 2009, it was reckoned as an operating fund.</t>
  </si>
  <si>
    <t>Administrative Fee</t>
  </si>
  <si>
    <t>Nonoperational Income for Compensation of Admistrative Fee</t>
  </si>
  <si>
    <t xml:space="preserve">      2.There was no "Non-operational Income for Compensation of Administration Fee" since the reorganization  </t>
  </si>
  <si>
    <t>本期餘(絀)</t>
  </si>
  <si>
    <t>Surplus (Deficit)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</si>
</sst>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\(#,##0\)"/>
    <numFmt numFmtId="182" formatCode="_-* #,##0.00_-;_-* #,##0.00\-;_-* &quot;-&quot;??_-;_-@_-"/>
    <numFmt numFmtId="183" formatCode="#,##0.00_);\(#,##0.00\)"/>
    <numFmt numFmtId="184" formatCode="#,##0.00_ "/>
    <numFmt numFmtId="185" formatCode="0_);\(0\)"/>
    <numFmt numFmtId="186" formatCode="#,##0_ ;[Red]\-#,##0\ "/>
    <numFmt numFmtId="187" formatCode="#,##0.00_ ;[Red]\-#,##0.00\ "/>
    <numFmt numFmtId="188" formatCode="#,##0_);[Red]\(#,##0\)"/>
    <numFmt numFmtId="189" formatCode="##,###,"/>
    <numFmt numFmtId="190" formatCode="\(##,###,\)"/>
    <numFmt numFmtId="191" formatCode="#,##0_);\(#,##0,\)"/>
    <numFmt numFmtId="192" formatCode="#,##0.00_);[Red]\(#,##0.00\)"/>
    <numFmt numFmtId="193" formatCode="##,##0_);\(##,##0,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18"/>
      <name val="Times New Roman"/>
      <family val="1"/>
    </font>
    <font>
      <b/>
      <sz val="11"/>
      <name val="文鼎粗楷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sz val="15.5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6"/>
      <name val="華康楷書體 Std W5"/>
      <family val="1"/>
    </font>
    <font>
      <sz val="15.5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sz val="9"/>
      <name val="華康楷書體 Std W5"/>
      <family val="1"/>
    </font>
    <font>
      <b/>
      <sz val="11"/>
      <name val="華康楷書體 Std W5"/>
      <family val="1"/>
    </font>
    <font>
      <sz val="10"/>
      <name val="細明體"/>
      <family val="3"/>
    </font>
    <font>
      <sz val="9"/>
      <name val="細明體"/>
      <family val="3"/>
    </font>
    <font>
      <sz val="12"/>
      <name val="全真楷書"/>
      <family val="3"/>
    </font>
    <font>
      <sz val="12"/>
      <name val="文鼎粗楷"/>
      <family val="3"/>
    </font>
    <font>
      <sz val="10"/>
      <name val="文鼎粗楷"/>
      <family val="3"/>
    </font>
    <font>
      <sz val="10"/>
      <name val="新細明體"/>
      <family val="1"/>
    </font>
    <font>
      <sz val="11"/>
      <name val="文鼎粗楷"/>
      <family val="3"/>
    </font>
    <font>
      <sz val="9"/>
      <name val="文鼎粗楷"/>
      <family val="3"/>
    </font>
    <font>
      <sz val="10"/>
      <name val="全真楷書"/>
      <family val="3"/>
    </font>
    <font>
      <b/>
      <sz val="12"/>
      <name val="全真楷書"/>
      <family val="3"/>
    </font>
    <font>
      <b/>
      <sz val="11"/>
      <name val="細明體"/>
      <family val="3"/>
    </font>
    <font>
      <sz val="7"/>
      <name val="全真楷書"/>
      <family val="3"/>
    </font>
    <font>
      <sz val="8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83" fontId="1" fillId="0" borderId="0" xfId="0" applyNumberFormat="1" applyFont="1" applyAlignment="1">
      <alignment/>
    </xf>
    <xf numFmtId="183" fontId="7" fillId="0" borderId="10" xfId="0" applyNumberFormat="1" applyFont="1" applyBorder="1" applyAlignment="1">
      <alignment horizontal="center" vertical="top" wrapText="1"/>
    </xf>
    <xf numFmtId="183" fontId="7" fillId="0" borderId="11" xfId="0" applyNumberFormat="1" applyFont="1" applyBorder="1" applyAlignment="1" quotePrefix="1">
      <alignment horizontal="center" vertical="top"/>
    </xf>
    <xf numFmtId="183" fontId="7" fillId="0" borderId="12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/>
    </xf>
    <xf numFmtId="183" fontId="1" fillId="0" borderId="0" xfId="0" applyNumberFormat="1" applyFont="1" applyBorder="1" applyAlignment="1">
      <alignment/>
    </xf>
    <xf numFmtId="183" fontId="9" fillId="0" borderId="0" xfId="0" applyNumberFormat="1" applyFont="1" applyAlignment="1">
      <alignment horizontal="centerContinuous" vertical="center"/>
    </xf>
    <xf numFmtId="183" fontId="9" fillId="0" borderId="0" xfId="0" applyNumberFormat="1" applyFont="1" applyAlignment="1" quotePrefix="1">
      <alignment horizontal="centerContinuous" vertical="center"/>
    </xf>
    <xf numFmtId="183" fontId="7" fillId="0" borderId="11" xfId="0" applyNumberFormat="1" applyFont="1" applyBorder="1" applyAlignment="1">
      <alignment horizontal="center" vertical="top"/>
    </xf>
    <xf numFmtId="41" fontId="13" fillId="0" borderId="0" xfId="0" applyNumberFormat="1" applyFont="1" applyBorder="1" applyAlignment="1">
      <alignment horizontal="right" wrapText="1"/>
    </xf>
    <xf numFmtId="41" fontId="13" fillId="0" borderId="13" xfId="0" applyNumberFormat="1" applyFont="1" applyBorder="1" applyAlignment="1">
      <alignment horizontal="right" wrapText="1"/>
    </xf>
    <xf numFmtId="189" fontId="13" fillId="0" borderId="0" xfId="0" applyNumberFormat="1" applyFont="1" applyBorder="1" applyAlignment="1">
      <alignment wrapText="1"/>
    </xf>
    <xf numFmtId="189" fontId="4" fillId="0" borderId="0" xfId="0" applyNumberFormat="1" applyFont="1" applyBorder="1" applyAlignment="1">
      <alignment wrapText="1"/>
    </xf>
    <xf numFmtId="189" fontId="14" fillId="0" borderId="0" xfId="33" applyNumberFormat="1" applyFont="1" applyBorder="1" applyAlignment="1">
      <alignment wrapText="1"/>
      <protection/>
    </xf>
    <xf numFmtId="189" fontId="4" fillId="0" borderId="13" xfId="0" applyNumberFormat="1" applyFont="1" applyBorder="1" applyAlignment="1">
      <alignment wrapText="1"/>
    </xf>
    <xf numFmtId="189" fontId="14" fillId="0" borderId="13" xfId="33" applyNumberFormat="1" applyFont="1" applyBorder="1" applyAlignment="1">
      <alignment wrapText="1"/>
      <protection/>
    </xf>
    <xf numFmtId="191" fontId="13" fillId="0" borderId="0" xfId="0" applyNumberFormat="1" applyFont="1" applyBorder="1" applyAlignment="1">
      <alignment wrapText="1"/>
    </xf>
    <xf numFmtId="191" fontId="4" fillId="0" borderId="0" xfId="0" applyNumberFormat="1" applyFont="1" applyBorder="1" applyAlignment="1">
      <alignment wrapText="1"/>
    </xf>
    <xf numFmtId="183" fontId="15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center"/>
    </xf>
    <xf numFmtId="183" fontId="15" fillId="0" borderId="0" xfId="0" applyNumberFormat="1" applyFont="1" applyBorder="1" applyAlignment="1">
      <alignment horizontal="left" vertical="top" wrapText="1"/>
    </xf>
    <xf numFmtId="183" fontId="7" fillId="0" borderId="14" xfId="0" applyNumberFormat="1" applyFont="1" applyBorder="1" applyAlignment="1">
      <alignment horizontal="center" vertical="top" wrapText="1"/>
    </xf>
    <xf numFmtId="183" fontId="4" fillId="0" borderId="13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/>
    </xf>
    <xf numFmtId="183" fontId="4" fillId="0" borderId="15" xfId="0" applyNumberFormat="1" applyFont="1" applyBorder="1" applyAlignment="1">
      <alignment vertical="center" wrapText="1"/>
    </xf>
    <xf numFmtId="183" fontId="13" fillId="0" borderId="16" xfId="0" applyNumberFormat="1" applyFont="1" applyBorder="1" applyAlignment="1" quotePrefix="1">
      <alignment horizontal="left" indent="1"/>
    </xf>
    <xf numFmtId="183" fontId="13" fillId="0" borderId="17" xfId="0" applyNumberFormat="1" applyFont="1" applyBorder="1" applyAlignment="1" quotePrefix="1">
      <alignment horizontal="left" indent="1"/>
    </xf>
    <xf numFmtId="183" fontId="4" fillId="0" borderId="17" xfId="0" applyNumberFormat="1" applyFont="1" applyBorder="1" applyAlignment="1">
      <alignment horizontal="left" indent="2"/>
    </xf>
    <xf numFmtId="183" fontId="4" fillId="0" borderId="18" xfId="0" applyNumberFormat="1" applyFont="1" applyBorder="1" applyAlignment="1">
      <alignment horizontal="left" indent="2"/>
    </xf>
    <xf numFmtId="0" fontId="4" fillId="0" borderId="19" xfId="0" applyFont="1" applyBorder="1" applyAlignment="1">
      <alignment vertical="center"/>
    </xf>
    <xf numFmtId="183" fontId="22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83" fontId="0" fillId="0" borderId="0" xfId="0" applyNumberFormat="1" applyFont="1" applyBorder="1" applyAlignment="1">
      <alignment horizontal="center"/>
    </xf>
    <xf numFmtId="183" fontId="4" fillId="0" borderId="0" xfId="0" applyNumberFormat="1" applyFont="1" applyAlignment="1">
      <alignment/>
    </xf>
    <xf numFmtId="183" fontId="4" fillId="0" borderId="17" xfId="0" applyNumberFormat="1" applyFont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21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7" fillId="0" borderId="21" xfId="0" applyNumberFormat="1" applyFont="1" applyBorder="1" applyAlignment="1">
      <alignment horizontal="center" vertical="center" wrapText="1"/>
    </xf>
    <xf numFmtId="183" fontId="4" fillId="0" borderId="22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vertical="top"/>
    </xf>
    <xf numFmtId="183" fontId="5" fillId="0" borderId="12" xfId="0" applyNumberFormat="1" applyFont="1" applyBorder="1" applyAlignment="1">
      <alignment horizontal="left" indent="1"/>
    </xf>
    <xf numFmtId="183" fontId="7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83" fontId="4" fillId="0" borderId="13" xfId="0" applyNumberFormat="1" applyFont="1" applyBorder="1" applyAlignment="1" quotePrefix="1">
      <alignment horizontal="right"/>
    </xf>
    <xf numFmtId="183" fontId="0" fillId="0" borderId="13" xfId="0" applyNumberFormat="1" applyFont="1" applyBorder="1" applyAlignment="1">
      <alignment horizontal="center"/>
    </xf>
    <xf numFmtId="183" fontId="0" fillId="0" borderId="13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23" xfId="0" applyNumberFormat="1" applyFont="1" applyBorder="1" applyAlignment="1" quotePrefix="1">
      <alignment horizontal="center" wrapText="1"/>
    </xf>
    <xf numFmtId="183" fontId="4" fillId="0" borderId="24" xfId="0" applyNumberFormat="1" applyFont="1" applyBorder="1" applyAlignment="1">
      <alignment horizontal="center" wrapText="1"/>
    </xf>
    <xf numFmtId="183" fontId="4" fillId="0" borderId="0" xfId="0" applyNumberFormat="1" applyFont="1" applyBorder="1" applyAlignment="1">
      <alignment horizontal="centerContinuous" wrapText="1"/>
    </xf>
    <xf numFmtId="183" fontId="4" fillId="0" borderId="24" xfId="0" applyNumberFormat="1" applyFont="1" applyBorder="1" applyAlignment="1">
      <alignment horizontal="center"/>
    </xf>
    <xf numFmtId="183" fontId="4" fillId="0" borderId="25" xfId="0" applyNumberFormat="1" applyFont="1" applyBorder="1" applyAlignment="1" quotePrefix="1">
      <alignment horizontal="center" wrapText="1"/>
    </xf>
    <xf numFmtId="183" fontId="0" fillId="0" borderId="26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vertical="top"/>
    </xf>
    <xf numFmtId="183" fontId="4" fillId="0" borderId="0" xfId="0" applyNumberFormat="1" applyFont="1" applyBorder="1" applyAlignment="1">
      <alignment vertical="top"/>
    </xf>
    <xf numFmtId="183" fontId="13" fillId="0" borderId="0" xfId="0" applyNumberFormat="1" applyFont="1" applyBorder="1" applyAlignment="1">
      <alignment/>
    </xf>
    <xf numFmtId="183" fontId="4" fillId="0" borderId="27" xfId="0" applyNumberFormat="1" applyFont="1" applyBorder="1" applyAlignment="1">
      <alignment horizontal="center" vertical="center" wrapText="1"/>
    </xf>
    <xf numFmtId="0" fontId="6" fillId="0" borderId="12" xfId="34" applyFont="1" applyBorder="1" applyAlignment="1">
      <alignment horizontal="left" indent="1"/>
      <protection/>
    </xf>
    <xf numFmtId="0" fontId="6" fillId="0" borderId="28" xfId="34" applyFont="1" applyBorder="1" applyAlignment="1">
      <alignment horizontal="left" indent="1"/>
      <protection/>
    </xf>
    <xf numFmtId="183" fontId="5" fillId="0" borderId="12" xfId="0" applyNumberFormat="1" applyFont="1" applyFill="1" applyBorder="1" applyAlignment="1">
      <alignment horizontal="left" indent="1"/>
    </xf>
    <xf numFmtId="189" fontId="13" fillId="0" borderId="0" xfId="0" applyNumberFormat="1" applyFont="1" applyFill="1" applyBorder="1" applyAlignment="1">
      <alignment wrapText="1"/>
    </xf>
    <xf numFmtId="41" fontId="13" fillId="0" borderId="0" xfId="0" applyNumberFormat="1" applyFont="1" applyFill="1" applyBorder="1" applyAlignment="1">
      <alignment horizontal="right" wrapText="1"/>
    </xf>
    <xf numFmtId="191" fontId="13" fillId="0" borderId="0" xfId="0" applyNumberFormat="1" applyFont="1" applyFill="1" applyBorder="1" applyAlignment="1">
      <alignment wrapText="1"/>
    </xf>
    <xf numFmtId="183" fontId="13" fillId="0" borderId="17" xfId="0" applyNumberFormat="1" applyFont="1" applyFill="1" applyBorder="1" applyAlignment="1" quotePrefix="1">
      <alignment horizontal="left" indent="1"/>
    </xf>
    <xf numFmtId="183" fontId="1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vertical="top"/>
    </xf>
    <xf numFmtId="183" fontId="13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6" fillId="0" borderId="12" xfId="34" applyFont="1" applyFill="1" applyBorder="1" applyAlignment="1">
      <alignment horizontal="left" indent="1"/>
      <protection/>
    </xf>
    <xf numFmtId="189" fontId="4" fillId="0" borderId="0" xfId="0" applyNumberFormat="1" applyFont="1" applyFill="1" applyBorder="1" applyAlignment="1">
      <alignment wrapText="1"/>
    </xf>
    <xf numFmtId="189" fontId="14" fillId="0" borderId="0" xfId="33" applyNumberFormat="1" applyFont="1" applyFill="1" applyBorder="1" applyAlignment="1">
      <alignment wrapText="1"/>
      <protection/>
    </xf>
    <xf numFmtId="183" fontId="4" fillId="0" borderId="17" xfId="0" applyNumberFormat="1" applyFont="1" applyFill="1" applyBorder="1" applyAlignment="1">
      <alignment horizontal="left" indent="2"/>
    </xf>
    <xf numFmtId="183" fontId="13" fillId="0" borderId="0" xfId="0" applyNumberFormat="1" applyFont="1" applyFill="1" applyBorder="1" applyAlignment="1">
      <alignment horizontal="left" indent="1"/>
    </xf>
    <xf numFmtId="183" fontId="4" fillId="0" borderId="0" xfId="0" applyNumberFormat="1" applyFont="1" applyFill="1" applyBorder="1" applyAlignment="1">
      <alignment horizontal="left" indent="1"/>
    </xf>
    <xf numFmtId="183" fontId="0" fillId="0" borderId="0" xfId="0" applyNumberFormat="1" applyFont="1" applyFill="1" applyAlignment="1">
      <alignment/>
    </xf>
    <xf numFmtId="0" fontId="6" fillId="0" borderId="28" xfId="34" applyFont="1" applyFill="1" applyBorder="1" applyAlignment="1">
      <alignment horizontal="left" indent="1"/>
      <protection/>
    </xf>
    <xf numFmtId="189" fontId="4" fillId="0" borderId="13" xfId="0" applyNumberFormat="1" applyFont="1" applyFill="1" applyBorder="1" applyAlignment="1">
      <alignment wrapText="1"/>
    </xf>
    <xf numFmtId="189" fontId="14" fillId="0" borderId="13" xfId="33" applyNumberFormat="1" applyFont="1" applyFill="1" applyBorder="1" applyAlignment="1">
      <alignment wrapText="1"/>
      <protection/>
    </xf>
    <xf numFmtId="189" fontId="13" fillId="0" borderId="28" xfId="0" applyNumberFormat="1" applyFont="1" applyFill="1" applyBorder="1" applyAlignment="1">
      <alignment wrapText="1"/>
    </xf>
    <xf numFmtId="183" fontId="4" fillId="0" borderId="18" xfId="0" applyNumberFormat="1" applyFont="1" applyFill="1" applyBorder="1" applyAlignment="1">
      <alignment horizontal="left" indent="2"/>
    </xf>
    <xf numFmtId="0" fontId="22" fillId="0" borderId="19" xfId="0" applyFont="1" applyBorder="1" applyAlignment="1">
      <alignment horizontal="left" vertical="center"/>
    </xf>
    <xf numFmtId="183" fontId="0" fillId="0" borderId="0" xfId="0" applyNumberFormat="1" applyAlignment="1">
      <alignment/>
    </xf>
    <xf numFmtId="183" fontId="28" fillId="0" borderId="0" xfId="0" applyNumberFormat="1" applyFont="1" applyAlignment="1">
      <alignment/>
    </xf>
    <xf numFmtId="0" fontId="16" fillId="0" borderId="0" xfId="0" applyFont="1" applyAlignment="1">
      <alignment/>
    </xf>
    <xf numFmtId="183" fontId="16" fillId="0" borderId="0" xfId="0" applyNumberFormat="1" applyFont="1" applyAlignment="1">
      <alignment horizontal="centerContinuous"/>
    </xf>
    <xf numFmtId="183" fontId="15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3" fontId="30" fillId="0" borderId="13" xfId="0" applyNumberFormat="1" applyFont="1" applyBorder="1" applyAlignment="1" quotePrefix="1">
      <alignment horizontal="left"/>
    </xf>
    <xf numFmtId="183" fontId="0" fillId="0" borderId="13" xfId="0" applyNumberFormat="1" applyFont="1" applyBorder="1" applyAlignment="1">
      <alignment horizontal="center"/>
    </xf>
    <xf numFmtId="183" fontId="30" fillId="0" borderId="13" xfId="0" applyNumberFormat="1" applyFont="1" applyBorder="1" applyAlignment="1" quotePrefix="1">
      <alignment horizontal="right"/>
    </xf>
    <xf numFmtId="183" fontId="0" fillId="0" borderId="13" xfId="0" applyNumberFormat="1" applyFont="1" applyBorder="1" applyAlignment="1" quotePrefix="1">
      <alignment horizontal="left"/>
    </xf>
    <xf numFmtId="183" fontId="4" fillId="0" borderId="0" xfId="0" applyNumberFormat="1" applyFont="1" applyAlignment="1">
      <alignment horizontal="right"/>
    </xf>
    <xf numFmtId="183" fontId="0" fillId="0" borderId="0" xfId="0" applyNumberFormat="1" applyBorder="1" applyAlignment="1">
      <alignment/>
    </xf>
    <xf numFmtId="183" fontId="34" fillId="0" borderId="0" xfId="0" applyNumberFormat="1" applyFont="1" applyAlignment="1">
      <alignment/>
    </xf>
    <xf numFmtId="183" fontId="33" fillId="0" borderId="16" xfId="0" applyNumberFormat="1" applyFont="1" applyBorder="1" applyAlignment="1">
      <alignment horizontal="center" vertical="center" wrapText="1"/>
    </xf>
    <xf numFmtId="183" fontId="33" fillId="0" borderId="16" xfId="0" applyNumberFormat="1" applyFont="1" applyBorder="1" applyAlignment="1">
      <alignment horizontal="center" wrapText="1"/>
    </xf>
    <xf numFmtId="183" fontId="33" fillId="0" borderId="24" xfId="0" applyNumberFormat="1" applyFont="1" applyBorder="1" applyAlignment="1">
      <alignment horizontal="center" wrapText="1"/>
    </xf>
    <xf numFmtId="183" fontId="7" fillId="0" borderId="15" xfId="0" applyNumberFormat="1" applyFont="1" applyBorder="1" applyAlignment="1">
      <alignment vertical="center" wrapText="1"/>
    </xf>
    <xf numFmtId="183" fontId="33" fillId="0" borderId="24" xfId="0" applyNumberFormat="1" applyFont="1" applyBorder="1" applyAlignment="1">
      <alignment horizontal="center" vertical="center" wrapText="1"/>
    </xf>
    <xf numFmtId="183" fontId="7" fillId="0" borderId="17" xfId="0" applyNumberFormat="1" applyFont="1" applyBorder="1" applyAlignment="1">
      <alignment horizontal="center" vertical="center" wrapText="1"/>
    </xf>
    <xf numFmtId="183" fontId="7" fillId="0" borderId="20" xfId="0" applyNumberFormat="1" applyFont="1" applyBorder="1" applyAlignment="1">
      <alignment horizontal="center" vertical="center" wrapText="1"/>
    </xf>
    <xf numFmtId="183" fontId="33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183" fontId="28" fillId="0" borderId="0" xfId="0" applyNumberFormat="1" applyFont="1" applyAlignment="1">
      <alignment vertical="top"/>
    </xf>
    <xf numFmtId="183" fontId="10" fillId="0" borderId="12" xfId="0" applyNumberFormat="1" applyFont="1" applyBorder="1" applyAlignment="1">
      <alignment horizontal="left" indent="1"/>
    </xf>
    <xf numFmtId="193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 wrapText="1"/>
    </xf>
    <xf numFmtId="183" fontId="35" fillId="0" borderId="0" xfId="0" applyNumberFormat="1" applyFont="1" applyAlignment="1">
      <alignment/>
    </xf>
    <xf numFmtId="0" fontId="32" fillId="0" borderId="12" xfId="34" applyFont="1" applyBorder="1" applyAlignment="1">
      <alignment horizontal="left" indent="2"/>
      <protection/>
    </xf>
    <xf numFmtId="0" fontId="32" fillId="0" borderId="28" xfId="34" applyFont="1" applyBorder="1" applyAlignment="1">
      <alignment horizontal="left" indent="2"/>
      <protection/>
    </xf>
    <xf numFmtId="183" fontId="37" fillId="0" borderId="0" xfId="0" applyNumberFormat="1" applyFont="1" applyAlignment="1">
      <alignment/>
    </xf>
    <xf numFmtId="183" fontId="35" fillId="33" borderId="0" xfId="0" applyNumberFormat="1" applyFont="1" applyFill="1" applyAlignment="1">
      <alignment/>
    </xf>
    <xf numFmtId="183" fontId="38" fillId="0" borderId="0" xfId="0" applyNumberFormat="1" applyFont="1" applyAlignment="1">
      <alignment/>
    </xf>
    <xf numFmtId="183" fontId="7" fillId="0" borderId="29" xfId="0" applyNumberFormat="1" applyFont="1" applyFill="1" applyBorder="1" applyAlignment="1">
      <alignment horizontal="centerContinuous"/>
    </xf>
    <xf numFmtId="183" fontId="33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93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wrapText="1"/>
    </xf>
    <xf numFmtId="193" fontId="13" fillId="0" borderId="0" xfId="0" applyNumberFormat="1" applyFont="1" applyFill="1" applyBorder="1" applyAlignment="1">
      <alignment wrapText="1"/>
    </xf>
    <xf numFmtId="177" fontId="4" fillId="0" borderId="0" xfId="0" applyNumberFormat="1" applyFont="1" applyFill="1" applyBorder="1" applyAlignment="1">
      <alignment wrapText="1"/>
    </xf>
    <xf numFmtId="193" fontId="4" fillId="0" borderId="0" xfId="0" applyNumberFormat="1" applyFont="1" applyFill="1" applyBorder="1" applyAlignment="1">
      <alignment wrapText="1"/>
    </xf>
    <xf numFmtId="177" fontId="4" fillId="0" borderId="13" xfId="0" applyNumberFormat="1" applyFont="1" applyFill="1" applyBorder="1" applyAlignment="1">
      <alignment wrapText="1"/>
    </xf>
    <xf numFmtId="193" fontId="4" fillId="0" borderId="13" xfId="0" applyNumberFormat="1" applyFont="1" applyFill="1" applyBorder="1" applyAlignment="1">
      <alignment wrapText="1"/>
    </xf>
    <xf numFmtId="189" fontId="4" fillId="0" borderId="28" xfId="0" applyNumberFormat="1" applyFont="1" applyFill="1" applyBorder="1" applyAlignment="1">
      <alignment wrapText="1"/>
    </xf>
    <xf numFmtId="183" fontId="28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183" fontId="0" fillId="0" borderId="0" xfId="0" applyNumberFormat="1" applyFill="1" applyAlignment="1">
      <alignment/>
    </xf>
    <xf numFmtId="0" fontId="22" fillId="0" borderId="19" xfId="0" applyFont="1" applyFill="1" applyBorder="1" applyAlignment="1">
      <alignment horizontal="left" vertical="center"/>
    </xf>
    <xf numFmtId="183" fontId="4" fillId="0" borderId="30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183" fontId="4" fillId="0" borderId="22" xfId="0" applyNumberFormat="1" applyFont="1" applyBorder="1" applyAlignment="1">
      <alignment horizontal="left" vertical="center" wrapText="1"/>
    </xf>
    <xf numFmtId="183" fontId="0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83" fontId="4" fillId="0" borderId="22" xfId="0" applyNumberFormat="1" applyFont="1" applyBorder="1" applyAlignment="1">
      <alignment horizontal="center" vertical="center" wrapText="1"/>
    </xf>
    <xf numFmtId="183" fontId="0" fillId="0" borderId="27" xfId="0" applyNumberFormat="1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183" fontId="6" fillId="0" borderId="3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26" fillId="0" borderId="13" xfId="0" applyNumberFormat="1" applyFont="1" applyBorder="1" applyAlignment="1" quotePrefix="1">
      <alignment horizontal="left"/>
    </xf>
    <xf numFmtId="0" fontId="0" fillId="0" borderId="13" xfId="0" applyFont="1" applyBorder="1" applyAlignment="1">
      <alignment/>
    </xf>
    <xf numFmtId="183" fontId="15" fillId="0" borderId="0" xfId="0" applyNumberFormat="1" applyFont="1" applyAlignment="1">
      <alignment horizontal="center" vertical="top"/>
    </xf>
    <xf numFmtId="183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83" fontId="4" fillId="0" borderId="3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183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83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3" fontId="32" fillId="0" borderId="32" xfId="0" applyNumberFormat="1" applyFont="1" applyBorder="1" applyAlignment="1">
      <alignment horizontal="center" vertical="center" wrapText="1"/>
    </xf>
    <xf numFmtId="183" fontId="33" fillId="0" borderId="30" xfId="0" applyNumberFormat="1" applyFont="1" applyBorder="1" applyAlignment="1">
      <alignment horizontal="center" wrapText="1"/>
    </xf>
    <xf numFmtId="183" fontId="33" fillId="0" borderId="29" xfId="0" applyNumberFormat="1" applyFont="1" applyBorder="1" applyAlignment="1">
      <alignment horizontal="center" wrapText="1"/>
    </xf>
    <xf numFmtId="183" fontId="33" fillId="0" borderId="31" xfId="0" applyNumberFormat="1" applyFont="1" applyBorder="1" applyAlignment="1">
      <alignment horizontal="center" wrapText="1"/>
    </xf>
    <xf numFmtId="183" fontId="33" fillId="0" borderId="29" xfId="0" applyNumberFormat="1" applyFont="1" applyBorder="1" applyAlignment="1">
      <alignment horizontal="center" vertical="center" wrapText="1"/>
    </xf>
    <xf numFmtId="183" fontId="33" fillId="0" borderId="31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33" fillId="0" borderId="22" xfId="0" applyNumberFormat="1" applyFont="1" applyBorder="1" applyAlignment="1">
      <alignment horizontal="center" vertical="center" wrapText="1"/>
    </xf>
    <xf numFmtId="183" fontId="33" fillId="0" borderId="27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ONTH" xfId="33"/>
    <cellStyle name="一般_TABLE27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laroux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zoomScalePageLayoutView="0" workbookViewId="0" topLeftCell="A6">
      <selection activeCell="A38" sqref="A38"/>
    </sheetView>
  </sheetViews>
  <sheetFormatPr defaultColWidth="9.00390625" defaultRowHeight="15.75"/>
  <cols>
    <col min="1" max="1" width="10.625" style="36" customWidth="1"/>
    <col min="2" max="2" width="12.25390625" style="46" customWidth="1"/>
    <col min="3" max="3" width="13.125" style="46" customWidth="1"/>
    <col min="4" max="4" width="12.50390625" style="46" customWidth="1"/>
    <col min="5" max="5" width="14.375" style="33" customWidth="1"/>
    <col min="6" max="6" width="16.375" style="33" customWidth="1"/>
    <col min="7" max="7" width="19.25390625" style="33" customWidth="1"/>
    <col min="8" max="8" width="14.75390625" style="33" customWidth="1"/>
    <col min="9" max="9" width="19.875" style="33" customWidth="1"/>
    <col min="10" max="10" width="12.125" style="33" customWidth="1"/>
    <col min="11" max="11" width="15.625" style="33" customWidth="1"/>
    <col min="12" max="12" width="18.625" style="33" bestFit="1" customWidth="1"/>
    <col min="13" max="13" width="11.625" style="33" customWidth="1"/>
    <col min="14" max="16384" width="9.00390625" style="33" customWidth="1"/>
  </cols>
  <sheetData>
    <row r="1" spans="1:15" ht="24.75" customHeight="1">
      <c r="A1" s="154" t="s">
        <v>173</v>
      </c>
      <c r="B1" s="155"/>
      <c r="C1" s="155"/>
      <c r="D1" s="155"/>
      <c r="E1" s="155"/>
      <c r="F1" s="155"/>
      <c r="G1" s="164" t="s">
        <v>108</v>
      </c>
      <c r="H1" s="164"/>
      <c r="I1" s="164"/>
      <c r="J1" s="164"/>
      <c r="K1" s="164"/>
      <c r="L1" s="32"/>
      <c r="M1" s="32"/>
      <c r="N1" s="32"/>
      <c r="O1" s="32"/>
    </row>
    <row r="2" spans="1:10" ht="24.75" customHeight="1">
      <c r="A2" s="7"/>
      <c r="B2" s="8"/>
      <c r="C2" s="8"/>
      <c r="D2" s="8"/>
      <c r="E2" s="7"/>
      <c r="F2" s="21" t="s">
        <v>28</v>
      </c>
      <c r="G2" s="19"/>
      <c r="H2" s="19"/>
      <c r="I2" s="19"/>
      <c r="J2" s="19"/>
    </row>
    <row r="3" spans="1:11" ht="21" customHeight="1">
      <c r="A3" s="165" t="s">
        <v>98</v>
      </c>
      <c r="B3" s="167"/>
      <c r="C3" s="167"/>
      <c r="D3" s="167"/>
      <c r="E3" s="167"/>
      <c r="F3" s="167"/>
      <c r="G3" s="165" t="s">
        <v>99</v>
      </c>
      <c r="H3" s="166"/>
      <c r="I3" s="166"/>
      <c r="J3" s="166"/>
      <c r="K3" s="166"/>
    </row>
    <row r="4" spans="1:11" ht="21" customHeight="1" thickBot="1">
      <c r="A4" s="162" t="s">
        <v>105</v>
      </c>
      <c r="B4" s="163"/>
      <c r="C4" s="163"/>
      <c r="D4" s="163"/>
      <c r="E4" s="163"/>
      <c r="F4" s="163"/>
      <c r="H4" s="35"/>
      <c r="I4" s="23"/>
      <c r="J4" s="34"/>
      <c r="K4" s="23" t="s">
        <v>49</v>
      </c>
    </row>
    <row r="5" spans="1:13" s="36" customFormat="1" ht="31.5" customHeight="1">
      <c r="A5" s="156" t="s">
        <v>38</v>
      </c>
      <c r="B5" s="143" t="s">
        <v>50</v>
      </c>
      <c r="C5" s="144"/>
      <c r="D5" s="144"/>
      <c r="E5" s="144"/>
      <c r="F5" s="144"/>
      <c r="G5" s="144"/>
      <c r="H5" s="144"/>
      <c r="I5" s="144"/>
      <c r="J5" s="145"/>
      <c r="K5" s="159" t="s">
        <v>34</v>
      </c>
      <c r="L5" s="33"/>
      <c r="M5" s="33"/>
    </row>
    <row r="6" spans="1:13" s="36" customFormat="1" ht="28.5" customHeight="1">
      <c r="A6" s="157"/>
      <c r="B6" s="146" t="s">
        <v>51</v>
      </c>
      <c r="C6" s="147"/>
      <c r="D6" s="147"/>
      <c r="E6" s="147"/>
      <c r="F6" s="148"/>
      <c r="G6" s="149"/>
      <c r="H6" s="149"/>
      <c r="I6" s="149"/>
      <c r="J6" s="150"/>
      <c r="K6" s="160"/>
      <c r="L6" s="33"/>
      <c r="M6" s="33"/>
    </row>
    <row r="7" spans="1:13" s="36" customFormat="1" ht="29.25" customHeight="1">
      <c r="A7" s="157"/>
      <c r="B7" s="37" t="s">
        <v>39</v>
      </c>
      <c r="C7" s="37" t="s">
        <v>40</v>
      </c>
      <c r="D7" s="168" t="s">
        <v>52</v>
      </c>
      <c r="E7" s="169"/>
      <c r="F7" s="61" t="s">
        <v>95</v>
      </c>
      <c r="G7" s="25" t="s">
        <v>29</v>
      </c>
      <c r="H7" s="151" t="s">
        <v>53</v>
      </c>
      <c r="I7" s="152"/>
      <c r="J7" s="153"/>
      <c r="K7" s="160"/>
      <c r="L7" s="33"/>
      <c r="M7" s="33"/>
    </row>
    <row r="8" spans="1:13" s="44" customFormat="1" ht="37.5" customHeight="1">
      <c r="A8" s="158"/>
      <c r="B8" s="5" t="s">
        <v>0</v>
      </c>
      <c r="C8" s="2" t="s">
        <v>1</v>
      </c>
      <c r="D8" s="38" t="s">
        <v>54</v>
      </c>
      <c r="E8" s="39" t="s">
        <v>55</v>
      </c>
      <c r="F8" s="40" t="s">
        <v>56</v>
      </c>
      <c r="G8" s="41" t="s">
        <v>57</v>
      </c>
      <c r="H8" s="40" t="s">
        <v>58</v>
      </c>
      <c r="I8" s="42" t="s">
        <v>59</v>
      </c>
      <c r="J8" s="43" t="s">
        <v>60</v>
      </c>
      <c r="K8" s="161"/>
      <c r="L8" s="33"/>
      <c r="M8" s="33"/>
    </row>
    <row r="9" spans="1:13" s="44" customFormat="1" ht="17.25" customHeight="1">
      <c r="A9" s="45" t="s">
        <v>41</v>
      </c>
      <c r="B9" s="24">
        <f>SUM(C9:J9)</f>
        <v>194500470391</v>
      </c>
      <c r="C9" s="12">
        <v>194156700260</v>
      </c>
      <c r="D9" s="12">
        <v>343770131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26" t="s">
        <v>30</v>
      </c>
      <c r="L9" s="33"/>
      <c r="M9" s="33"/>
    </row>
    <row r="10" spans="1:13" s="44" customFormat="1" ht="17.25" customHeight="1">
      <c r="A10" s="45" t="s">
        <v>42</v>
      </c>
      <c r="B10" s="24">
        <f>SUM(C10:J10)</f>
        <v>242330951952</v>
      </c>
      <c r="C10" s="12">
        <v>241239083854</v>
      </c>
      <c r="D10" s="12">
        <v>626749897</v>
      </c>
      <c r="E10" s="12">
        <v>456498080</v>
      </c>
      <c r="F10" s="10">
        <v>0</v>
      </c>
      <c r="G10" s="12">
        <v>8620121</v>
      </c>
      <c r="H10" s="10">
        <v>0</v>
      </c>
      <c r="I10" s="10">
        <v>0</v>
      </c>
      <c r="J10" s="10">
        <v>0</v>
      </c>
      <c r="K10" s="27" t="s">
        <v>31</v>
      </c>
      <c r="L10" s="33"/>
      <c r="M10" s="33"/>
    </row>
    <row r="11" spans="1:13" s="44" customFormat="1" ht="17.25" customHeight="1">
      <c r="A11" s="45" t="s">
        <v>43</v>
      </c>
      <c r="B11" s="24">
        <f>SUM(C11:J11)</f>
        <v>251315403719</v>
      </c>
      <c r="C11" s="12">
        <v>248228346073</v>
      </c>
      <c r="D11" s="12">
        <v>1069119829</v>
      </c>
      <c r="E11" s="12">
        <v>1656902844</v>
      </c>
      <c r="F11" s="10">
        <v>0</v>
      </c>
      <c r="G11" s="12">
        <v>361034973</v>
      </c>
      <c r="H11" s="10">
        <v>0</v>
      </c>
      <c r="I11" s="10">
        <v>0</v>
      </c>
      <c r="J11" s="10">
        <v>0</v>
      </c>
      <c r="K11" s="27" t="s">
        <v>32</v>
      </c>
      <c r="L11" s="33"/>
      <c r="M11" s="33"/>
    </row>
    <row r="12" spans="1:11" s="1" customFormat="1" ht="17.25" customHeight="1">
      <c r="A12" s="45" t="s">
        <v>44</v>
      </c>
      <c r="B12" s="12">
        <f aca="true" t="shared" si="0" ref="B12:B37">SUM(C12:J12)</f>
        <v>263787887917</v>
      </c>
      <c r="C12" s="12">
        <v>260685896730</v>
      </c>
      <c r="D12" s="12">
        <v>956296670</v>
      </c>
      <c r="E12" s="12">
        <v>2082922070</v>
      </c>
      <c r="F12" s="10">
        <v>0</v>
      </c>
      <c r="G12" s="12">
        <v>62772447</v>
      </c>
      <c r="H12" s="10">
        <v>0</v>
      </c>
      <c r="I12" s="10">
        <v>0</v>
      </c>
      <c r="J12" s="10">
        <v>0</v>
      </c>
      <c r="K12" s="27" t="s">
        <v>16</v>
      </c>
    </row>
    <row r="13" spans="1:11" s="1" customFormat="1" ht="17.25" customHeight="1">
      <c r="A13" s="45" t="s">
        <v>45</v>
      </c>
      <c r="B13" s="12">
        <f t="shared" si="0"/>
        <v>269127116540</v>
      </c>
      <c r="C13" s="12">
        <v>267293613366</v>
      </c>
      <c r="D13" s="12">
        <v>354584262</v>
      </c>
      <c r="E13" s="12">
        <v>1542660963</v>
      </c>
      <c r="F13" s="12">
        <v>7411910</v>
      </c>
      <c r="G13" s="17">
        <v>-71183094</v>
      </c>
      <c r="H13" s="10">
        <v>0</v>
      </c>
      <c r="I13" s="10">
        <v>0</v>
      </c>
      <c r="J13" s="12">
        <v>29133</v>
      </c>
      <c r="K13" s="27" t="s">
        <v>17</v>
      </c>
    </row>
    <row r="14" spans="1:11" s="1" customFormat="1" ht="17.25" customHeight="1">
      <c r="A14" s="45" t="s">
        <v>46</v>
      </c>
      <c r="B14" s="12">
        <f t="shared" si="0"/>
        <v>291403574137</v>
      </c>
      <c r="C14" s="12">
        <v>290733606052</v>
      </c>
      <c r="D14" s="12">
        <v>449135283</v>
      </c>
      <c r="E14" s="12">
        <v>483444801</v>
      </c>
      <c r="F14" s="10">
        <v>0</v>
      </c>
      <c r="G14" s="17">
        <v>-555779600</v>
      </c>
      <c r="H14" s="12">
        <v>287545128</v>
      </c>
      <c r="I14" s="10">
        <v>0</v>
      </c>
      <c r="J14" s="12">
        <v>5622473</v>
      </c>
      <c r="K14" s="27" t="s">
        <v>18</v>
      </c>
    </row>
    <row r="15" spans="1:11" s="1" customFormat="1" ht="17.25" customHeight="1">
      <c r="A15" s="45" t="s">
        <v>47</v>
      </c>
      <c r="B15" s="12">
        <f t="shared" si="0"/>
        <v>291509747229</v>
      </c>
      <c r="C15" s="12">
        <v>290869696632</v>
      </c>
      <c r="D15" s="12">
        <v>476086364</v>
      </c>
      <c r="E15" s="12">
        <v>180068805</v>
      </c>
      <c r="F15" s="10">
        <v>0</v>
      </c>
      <c r="G15" s="17">
        <f>26474145-164889703</f>
        <v>-138415558</v>
      </c>
      <c r="H15" s="12">
        <v>105038422</v>
      </c>
      <c r="I15" s="10">
        <v>0</v>
      </c>
      <c r="J15" s="12">
        <v>17272564</v>
      </c>
      <c r="K15" s="27" t="s">
        <v>19</v>
      </c>
    </row>
    <row r="16" spans="1:11" s="1" customFormat="1" ht="17.25" customHeight="1">
      <c r="A16" s="45" t="s">
        <v>48</v>
      </c>
      <c r="B16" s="12">
        <f t="shared" si="0"/>
        <v>311199550250</v>
      </c>
      <c r="C16" s="12">
        <v>303416959985</v>
      </c>
      <c r="D16" s="12">
        <v>136793343</v>
      </c>
      <c r="E16" s="12">
        <v>17499431</v>
      </c>
      <c r="F16" s="10">
        <v>0</v>
      </c>
      <c r="G16" s="12">
        <v>124433752</v>
      </c>
      <c r="H16" s="12">
        <v>1508984276</v>
      </c>
      <c r="I16" s="12">
        <v>5536350901</v>
      </c>
      <c r="J16" s="12">
        <v>458528562</v>
      </c>
      <c r="K16" s="27" t="s">
        <v>20</v>
      </c>
    </row>
    <row r="17" spans="1:11" s="1" customFormat="1" ht="17.25" customHeight="1">
      <c r="A17" s="45" t="s">
        <v>61</v>
      </c>
      <c r="B17" s="12">
        <f t="shared" si="0"/>
        <v>338777533524</v>
      </c>
      <c r="C17" s="12">
        <v>327773856889</v>
      </c>
      <c r="D17" s="12">
        <v>105505540</v>
      </c>
      <c r="E17" s="12">
        <v>23261699</v>
      </c>
      <c r="F17" s="10">
        <v>0</v>
      </c>
      <c r="G17" s="12">
        <v>229064530</v>
      </c>
      <c r="H17" s="12">
        <v>1130470780</v>
      </c>
      <c r="I17" s="12">
        <v>7295784129</v>
      </c>
      <c r="J17" s="12">
        <v>2219589957</v>
      </c>
      <c r="K17" s="27" t="s">
        <v>24</v>
      </c>
    </row>
    <row r="18" spans="1:11" s="1" customFormat="1" ht="17.25" customHeight="1">
      <c r="A18" s="45" t="s">
        <v>62</v>
      </c>
      <c r="B18" s="12">
        <f t="shared" si="0"/>
        <v>353262851906</v>
      </c>
      <c r="C18" s="12">
        <v>343965831313</v>
      </c>
      <c r="D18" s="12">
        <v>421944726</v>
      </c>
      <c r="E18" s="12">
        <v>30512525</v>
      </c>
      <c r="F18" s="10">
        <v>0</v>
      </c>
      <c r="G18" s="12">
        <v>39452270</v>
      </c>
      <c r="H18" s="12">
        <v>1241938094</v>
      </c>
      <c r="I18" s="12">
        <v>6758159012</v>
      </c>
      <c r="J18" s="12">
        <v>805013966</v>
      </c>
      <c r="K18" s="27" t="s">
        <v>25</v>
      </c>
    </row>
    <row r="19" spans="1:11" s="1" customFormat="1" ht="17.25" customHeight="1">
      <c r="A19" s="45" t="s">
        <v>63</v>
      </c>
      <c r="B19" s="12">
        <f t="shared" si="0"/>
        <v>366058289474</v>
      </c>
      <c r="C19" s="12">
        <v>356100247051</v>
      </c>
      <c r="D19" s="12">
        <v>606150427</v>
      </c>
      <c r="E19" s="12">
        <v>44532936</v>
      </c>
      <c r="F19" s="10">
        <v>0</v>
      </c>
      <c r="G19" s="12">
        <v>2625417</v>
      </c>
      <c r="H19" s="12">
        <v>1017535582</v>
      </c>
      <c r="I19" s="12">
        <v>7383381718</v>
      </c>
      <c r="J19" s="12">
        <v>903816343</v>
      </c>
      <c r="K19" s="27" t="s">
        <v>26</v>
      </c>
    </row>
    <row r="20" spans="1:11" s="1" customFormat="1" ht="17.25" customHeight="1">
      <c r="A20" s="45" t="s">
        <v>64</v>
      </c>
      <c r="B20" s="12">
        <f t="shared" si="0"/>
        <v>386105187540</v>
      </c>
      <c r="C20" s="12">
        <v>367990223021</v>
      </c>
      <c r="D20" s="12">
        <v>1145791860</v>
      </c>
      <c r="E20" s="12">
        <v>37019725</v>
      </c>
      <c r="F20" s="10">
        <v>0</v>
      </c>
      <c r="G20" s="10">
        <v>0</v>
      </c>
      <c r="H20" s="12">
        <v>1018078014</v>
      </c>
      <c r="I20" s="12">
        <v>15209436401</v>
      </c>
      <c r="J20" s="12">
        <v>704638519</v>
      </c>
      <c r="K20" s="27" t="s">
        <v>27</v>
      </c>
    </row>
    <row r="21" spans="1:11" s="1" customFormat="1" ht="17.25" customHeight="1">
      <c r="A21" s="45" t="s">
        <v>65</v>
      </c>
      <c r="B21" s="12">
        <f t="shared" si="0"/>
        <v>391859574774</v>
      </c>
      <c r="C21" s="12">
        <v>370628409857</v>
      </c>
      <c r="D21" s="12">
        <v>1300467814</v>
      </c>
      <c r="E21" s="12">
        <v>30038326</v>
      </c>
      <c r="F21" s="10">
        <v>0</v>
      </c>
      <c r="G21" s="10">
        <v>0</v>
      </c>
      <c r="H21" s="12">
        <v>915906440</v>
      </c>
      <c r="I21" s="12">
        <v>18100782983</v>
      </c>
      <c r="J21" s="12">
        <v>883969354</v>
      </c>
      <c r="K21" s="27" t="s">
        <v>33</v>
      </c>
    </row>
    <row r="22" spans="1:11" s="1" customFormat="1" ht="17.25" customHeight="1">
      <c r="A22" s="45" t="s">
        <v>66</v>
      </c>
      <c r="B22" s="12">
        <f t="shared" si="0"/>
        <v>406752123445</v>
      </c>
      <c r="C22" s="12">
        <v>384884115922</v>
      </c>
      <c r="D22" s="12">
        <v>1625588361</v>
      </c>
      <c r="E22" s="12">
        <v>23560195</v>
      </c>
      <c r="F22" s="10">
        <v>0</v>
      </c>
      <c r="G22" s="10">
        <v>0</v>
      </c>
      <c r="H22" s="12">
        <v>1074704589</v>
      </c>
      <c r="I22" s="12">
        <v>18098409439</v>
      </c>
      <c r="J22" s="12">
        <v>1045744939</v>
      </c>
      <c r="K22" s="27" t="s">
        <v>35</v>
      </c>
    </row>
    <row r="23" spans="1:11" s="69" customFormat="1" ht="17.25" customHeight="1">
      <c r="A23" s="64" t="s">
        <v>67</v>
      </c>
      <c r="B23" s="65">
        <f t="shared" si="0"/>
        <v>407467830117</v>
      </c>
      <c r="C23" s="65">
        <v>385847231895</v>
      </c>
      <c r="D23" s="65">
        <v>861055202</v>
      </c>
      <c r="E23" s="65">
        <v>15202342</v>
      </c>
      <c r="F23" s="66">
        <v>0</v>
      </c>
      <c r="G23" s="67">
        <v>-20156660</v>
      </c>
      <c r="H23" s="65">
        <v>1075088693</v>
      </c>
      <c r="I23" s="65">
        <v>18984148581</v>
      </c>
      <c r="J23" s="65">
        <v>705260064</v>
      </c>
      <c r="K23" s="68" t="s">
        <v>36</v>
      </c>
    </row>
    <row r="24" spans="1:11" s="69" customFormat="1" ht="17.25" customHeight="1">
      <c r="A24" s="64" t="s">
        <v>100</v>
      </c>
      <c r="B24" s="65">
        <v>465179584769</v>
      </c>
      <c r="C24" s="65">
        <v>438659197407</v>
      </c>
      <c r="D24" s="65">
        <v>625127495</v>
      </c>
      <c r="E24" s="65">
        <v>5278980</v>
      </c>
      <c r="F24" s="66">
        <v>0</v>
      </c>
      <c r="G24" s="66">
        <v>0</v>
      </c>
      <c r="H24" s="65">
        <v>1070450244</v>
      </c>
      <c r="I24" s="65">
        <v>23966667024</v>
      </c>
      <c r="J24" s="65">
        <v>852863619</v>
      </c>
      <c r="K24" s="68" t="s">
        <v>37</v>
      </c>
    </row>
    <row r="25" spans="1:11" s="69" customFormat="1" ht="17.25" customHeight="1">
      <c r="A25" s="64" t="s">
        <v>101</v>
      </c>
      <c r="B25" s="65">
        <f>SUM(B26:B37)</f>
        <v>496757190557</v>
      </c>
      <c r="C25" s="65">
        <f>SUM(C26:C37)</f>
        <v>469467978470</v>
      </c>
      <c r="D25" s="65">
        <f aca="true" t="shared" si="1" ref="D25:J25">SUM(D26:D37)</f>
        <v>878546814</v>
      </c>
      <c r="E25" s="65">
        <f t="shared" si="1"/>
        <v>417057</v>
      </c>
      <c r="F25" s="66">
        <f t="shared" si="1"/>
        <v>0</v>
      </c>
      <c r="G25" s="67">
        <f t="shared" si="1"/>
        <v>-8516129</v>
      </c>
      <c r="H25" s="65">
        <f t="shared" si="1"/>
        <v>1181216375</v>
      </c>
      <c r="I25" s="65">
        <f t="shared" si="1"/>
        <v>24178623584</v>
      </c>
      <c r="J25" s="65">
        <f t="shared" si="1"/>
        <v>1058924386</v>
      </c>
      <c r="K25" s="68" t="s">
        <v>102</v>
      </c>
    </row>
    <row r="26" spans="1:11" s="1" customFormat="1" ht="17.25" customHeight="1">
      <c r="A26" s="62" t="s">
        <v>68</v>
      </c>
      <c r="B26" s="13">
        <f t="shared" si="0"/>
        <v>39946544850</v>
      </c>
      <c r="C26" s="13">
        <v>37493836707</v>
      </c>
      <c r="D26" s="14">
        <v>3287901</v>
      </c>
      <c r="E26" s="10">
        <v>0</v>
      </c>
      <c r="F26" s="10">
        <v>0</v>
      </c>
      <c r="G26" s="10">
        <v>0</v>
      </c>
      <c r="H26" s="13">
        <v>98634953</v>
      </c>
      <c r="I26" s="13">
        <v>2178686359</v>
      </c>
      <c r="J26" s="13">
        <v>172098930</v>
      </c>
      <c r="K26" s="28" t="s">
        <v>2</v>
      </c>
    </row>
    <row r="27" spans="1:11" s="1" customFormat="1" ht="17.25" customHeight="1">
      <c r="A27" s="62" t="s">
        <v>69</v>
      </c>
      <c r="B27" s="13">
        <f t="shared" si="0"/>
        <v>40278309096</v>
      </c>
      <c r="C27" s="13">
        <v>37991788965</v>
      </c>
      <c r="D27" s="14">
        <v>9164423</v>
      </c>
      <c r="E27" s="10">
        <v>0</v>
      </c>
      <c r="F27" s="10">
        <v>0</v>
      </c>
      <c r="G27" s="10">
        <v>0</v>
      </c>
      <c r="H27" s="13">
        <v>84075578</v>
      </c>
      <c r="I27" s="13">
        <v>2163767821</v>
      </c>
      <c r="J27" s="13">
        <v>29512309</v>
      </c>
      <c r="K27" s="28" t="s">
        <v>3</v>
      </c>
    </row>
    <row r="28" spans="1:11" ht="17.25" customHeight="1">
      <c r="A28" s="62" t="s">
        <v>70</v>
      </c>
      <c r="B28" s="13">
        <f t="shared" si="0"/>
        <v>42296118446</v>
      </c>
      <c r="C28" s="13">
        <v>39194726136</v>
      </c>
      <c r="D28" s="14">
        <v>7840274</v>
      </c>
      <c r="E28" s="10">
        <v>0</v>
      </c>
      <c r="F28" s="10">
        <v>0</v>
      </c>
      <c r="G28" s="10">
        <v>0</v>
      </c>
      <c r="H28" s="13">
        <v>174401241</v>
      </c>
      <c r="I28" s="13">
        <v>2841347487</v>
      </c>
      <c r="J28" s="13">
        <v>77803308</v>
      </c>
      <c r="K28" s="28" t="s">
        <v>4</v>
      </c>
    </row>
    <row r="29" spans="1:11" ht="17.25" customHeight="1">
      <c r="A29" s="62" t="s">
        <v>71</v>
      </c>
      <c r="B29" s="13">
        <f t="shared" si="0"/>
        <v>40984799945</v>
      </c>
      <c r="C29" s="13">
        <v>39041155513</v>
      </c>
      <c r="D29" s="14">
        <v>6187331</v>
      </c>
      <c r="E29" s="10">
        <v>0</v>
      </c>
      <c r="F29" s="10">
        <v>0</v>
      </c>
      <c r="G29" s="10">
        <v>0</v>
      </c>
      <c r="H29" s="13">
        <v>92878190</v>
      </c>
      <c r="I29" s="13">
        <v>1776309836</v>
      </c>
      <c r="J29" s="13">
        <v>68269075</v>
      </c>
      <c r="K29" s="28" t="s">
        <v>5</v>
      </c>
    </row>
    <row r="30" spans="1:11" ht="17.25" customHeight="1">
      <c r="A30" s="62" t="s">
        <v>72</v>
      </c>
      <c r="B30" s="13">
        <f t="shared" si="0"/>
        <v>40977017775</v>
      </c>
      <c r="C30" s="13">
        <v>39011619243</v>
      </c>
      <c r="D30" s="14">
        <v>4744663</v>
      </c>
      <c r="E30" s="10">
        <v>0</v>
      </c>
      <c r="F30" s="10">
        <v>0</v>
      </c>
      <c r="G30" s="10">
        <v>0</v>
      </c>
      <c r="H30" s="13">
        <v>83468938</v>
      </c>
      <c r="I30" s="13">
        <v>1722377381</v>
      </c>
      <c r="J30" s="13">
        <v>154807550</v>
      </c>
      <c r="K30" s="28" t="s">
        <v>6</v>
      </c>
    </row>
    <row r="31" spans="1:11" ht="17.25" customHeight="1">
      <c r="A31" s="62" t="s">
        <v>73</v>
      </c>
      <c r="B31" s="13">
        <f t="shared" si="0"/>
        <v>41895748499</v>
      </c>
      <c r="C31" s="13">
        <v>39505374627</v>
      </c>
      <c r="D31" s="14">
        <v>405646736</v>
      </c>
      <c r="E31" s="14">
        <v>261563</v>
      </c>
      <c r="F31" s="10">
        <v>0</v>
      </c>
      <c r="G31" s="17">
        <v>-9881129</v>
      </c>
      <c r="H31" s="13">
        <v>76350544</v>
      </c>
      <c r="I31" s="13">
        <v>1848490045</v>
      </c>
      <c r="J31" s="13">
        <v>69506113</v>
      </c>
      <c r="K31" s="28" t="s">
        <v>7</v>
      </c>
    </row>
    <row r="32" spans="1:11" ht="17.25" customHeight="1">
      <c r="A32" s="62" t="s">
        <v>74</v>
      </c>
      <c r="B32" s="13">
        <f t="shared" si="0"/>
        <v>41309537464</v>
      </c>
      <c r="C32" s="13">
        <v>39341336321</v>
      </c>
      <c r="D32" s="14">
        <v>2674968</v>
      </c>
      <c r="E32" s="10">
        <v>0</v>
      </c>
      <c r="F32" s="10">
        <v>0</v>
      </c>
      <c r="G32" s="10">
        <v>0</v>
      </c>
      <c r="H32" s="13">
        <v>83253832</v>
      </c>
      <c r="I32" s="13">
        <v>1761835064</v>
      </c>
      <c r="J32" s="13">
        <v>120437279</v>
      </c>
      <c r="K32" s="28" t="s">
        <v>8</v>
      </c>
    </row>
    <row r="33" spans="1:11" ht="17.25" customHeight="1">
      <c r="A33" s="62" t="s">
        <v>75</v>
      </c>
      <c r="B33" s="13">
        <f t="shared" si="0"/>
        <v>41498975502</v>
      </c>
      <c r="C33" s="13">
        <v>39430461048</v>
      </c>
      <c r="D33" s="14">
        <v>11249960</v>
      </c>
      <c r="E33" s="10">
        <v>0</v>
      </c>
      <c r="F33" s="10">
        <v>0</v>
      </c>
      <c r="G33" s="10">
        <v>0</v>
      </c>
      <c r="H33" s="13">
        <v>119657433</v>
      </c>
      <c r="I33" s="13">
        <v>1862915685</v>
      </c>
      <c r="J33" s="13">
        <v>74691376</v>
      </c>
      <c r="K33" s="28" t="s">
        <v>9</v>
      </c>
    </row>
    <row r="34" spans="1:11" ht="17.25" customHeight="1">
      <c r="A34" s="62" t="s">
        <v>76</v>
      </c>
      <c r="B34" s="13">
        <f t="shared" si="0"/>
        <v>41749832072</v>
      </c>
      <c r="C34" s="13">
        <v>39113624759</v>
      </c>
      <c r="D34" s="14">
        <v>6265287</v>
      </c>
      <c r="E34" s="10">
        <v>0</v>
      </c>
      <c r="F34" s="10">
        <v>0</v>
      </c>
      <c r="G34" s="10">
        <v>0</v>
      </c>
      <c r="H34" s="13">
        <v>94565547</v>
      </c>
      <c r="I34" s="13">
        <v>2459764374</v>
      </c>
      <c r="J34" s="13">
        <v>75612105</v>
      </c>
      <c r="K34" s="28" t="s">
        <v>10</v>
      </c>
    </row>
    <row r="35" spans="1:11" ht="17.25" customHeight="1">
      <c r="A35" s="62" t="s">
        <v>77</v>
      </c>
      <c r="B35" s="13">
        <f t="shared" si="0"/>
        <v>42031417437</v>
      </c>
      <c r="C35" s="13">
        <v>39914010678</v>
      </c>
      <c r="D35" s="14">
        <v>8838758</v>
      </c>
      <c r="E35" s="10">
        <v>0</v>
      </c>
      <c r="F35" s="10">
        <v>0</v>
      </c>
      <c r="G35" s="10">
        <v>0</v>
      </c>
      <c r="H35" s="13">
        <v>96814055</v>
      </c>
      <c r="I35" s="13">
        <v>1928393546</v>
      </c>
      <c r="J35" s="13">
        <v>83360400</v>
      </c>
      <c r="K35" s="28" t="s">
        <v>11</v>
      </c>
    </row>
    <row r="36" spans="1:11" ht="17.25" customHeight="1">
      <c r="A36" s="62" t="s">
        <v>78</v>
      </c>
      <c r="B36" s="13">
        <f t="shared" si="0"/>
        <v>42004335110</v>
      </c>
      <c r="C36" s="13">
        <v>40006536386</v>
      </c>
      <c r="D36" s="14">
        <v>2349197</v>
      </c>
      <c r="E36" s="10">
        <v>0</v>
      </c>
      <c r="F36" s="10">
        <v>0</v>
      </c>
      <c r="G36" s="10">
        <v>0</v>
      </c>
      <c r="H36" s="13">
        <v>93849203</v>
      </c>
      <c r="I36" s="13">
        <v>1832624483</v>
      </c>
      <c r="J36" s="13">
        <v>68975841</v>
      </c>
      <c r="K36" s="28" t="s">
        <v>12</v>
      </c>
    </row>
    <row r="37" spans="1:11" ht="17.25" customHeight="1" thickBot="1">
      <c r="A37" s="63" t="s">
        <v>79</v>
      </c>
      <c r="B37" s="15">
        <f t="shared" si="0"/>
        <v>41784554361</v>
      </c>
      <c r="C37" s="15">
        <v>39423508087</v>
      </c>
      <c r="D37" s="16">
        <v>410297316</v>
      </c>
      <c r="E37" s="16">
        <v>155494</v>
      </c>
      <c r="F37" s="11">
        <v>0</v>
      </c>
      <c r="G37" s="10">
        <v>1365000</v>
      </c>
      <c r="H37" s="15">
        <v>83266861</v>
      </c>
      <c r="I37" s="15">
        <v>1802111503</v>
      </c>
      <c r="J37" s="15">
        <v>63850100</v>
      </c>
      <c r="K37" s="29" t="s">
        <v>13</v>
      </c>
    </row>
    <row r="38" spans="1:10" ht="15" customHeight="1">
      <c r="A38" s="86" t="s">
        <v>106</v>
      </c>
      <c r="G38" s="30" t="s">
        <v>107</v>
      </c>
      <c r="H38" s="46"/>
      <c r="I38" s="46"/>
      <c r="J38" s="46"/>
    </row>
  </sheetData>
  <sheetProtection/>
  <mergeCells count="11">
    <mergeCell ref="D7:E7"/>
    <mergeCell ref="B5:J5"/>
    <mergeCell ref="B6:J6"/>
    <mergeCell ref="H7:J7"/>
    <mergeCell ref="A1:F1"/>
    <mergeCell ref="A5:A8"/>
    <mergeCell ref="K5:K8"/>
    <mergeCell ref="A4:F4"/>
    <mergeCell ref="G1:K1"/>
    <mergeCell ref="G3:K3"/>
    <mergeCell ref="A3:F3"/>
  </mergeCells>
  <printOptions horizontalCentered="1"/>
  <pageMargins left="0.7874015748031497" right="0.7874015748031497" top="1.1811023622047245" bottom="0.7086614173228347" header="0.3937007874015748" footer="0.3937007874015748"/>
  <pageSetup firstPageNumber="156" useFirstPageNumber="1" horizontalDpi="600" verticalDpi="600" orientation="portrait" paperSize="9" scale="98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L38"/>
  <sheetViews>
    <sheetView view="pageBreakPreview" zoomScaleSheetLayoutView="100" zoomScalePageLayoutView="0" workbookViewId="0" topLeftCell="A6">
      <selection activeCell="A2" sqref="A2:B2"/>
    </sheetView>
  </sheetViews>
  <sheetFormatPr defaultColWidth="9.00390625" defaultRowHeight="15.75"/>
  <cols>
    <col min="1" max="1" width="10.625" style="36" customWidth="1"/>
    <col min="2" max="4" width="23.625" style="46" customWidth="1"/>
    <col min="5" max="5" width="21.625" style="47" customWidth="1"/>
    <col min="6" max="6" width="20.125" style="47" customWidth="1"/>
    <col min="7" max="7" width="21.625" style="47" customWidth="1"/>
    <col min="8" max="8" width="17.625" style="47" customWidth="1"/>
    <col min="9" max="9" width="19.00390625" style="47" bestFit="1" customWidth="1"/>
    <col min="10" max="10" width="21.625" style="47" bestFit="1" customWidth="1"/>
    <col min="11" max="220" width="9.00390625" style="47" customWidth="1"/>
    <col min="221" max="16384" width="9.00390625" style="33" customWidth="1"/>
  </cols>
  <sheetData>
    <row r="1" spans="1:8" ht="24.75" customHeight="1">
      <c r="A1" s="154" t="s">
        <v>109</v>
      </c>
      <c r="B1" s="155"/>
      <c r="C1" s="155"/>
      <c r="D1" s="155"/>
      <c r="E1" s="164" t="s">
        <v>172</v>
      </c>
      <c r="F1" s="164"/>
      <c r="G1" s="164"/>
      <c r="H1" s="164"/>
    </row>
    <row r="2" spans="1:7" ht="24.75" customHeight="1">
      <c r="A2" s="179" t="s">
        <v>167</v>
      </c>
      <c r="B2" s="180"/>
      <c r="C2" s="8"/>
      <c r="D2" s="8"/>
      <c r="E2" s="19" t="s">
        <v>168</v>
      </c>
      <c r="F2" s="20"/>
      <c r="G2" s="20"/>
    </row>
    <row r="3" spans="1:8" ht="21" customHeight="1">
      <c r="A3" s="175" t="s">
        <v>98</v>
      </c>
      <c r="B3" s="177"/>
      <c r="C3" s="177"/>
      <c r="D3" s="177"/>
      <c r="E3" s="175" t="s">
        <v>99</v>
      </c>
      <c r="F3" s="176"/>
      <c r="G3" s="176"/>
      <c r="H3" s="176"/>
    </row>
    <row r="4" spans="1:8" s="50" customFormat="1" ht="21" customHeight="1" thickBot="1">
      <c r="A4" s="170" t="s">
        <v>81</v>
      </c>
      <c r="B4" s="171"/>
      <c r="C4" s="171"/>
      <c r="D4" s="48"/>
      <c r="E4" s="49"/>
      <c r="F4" s="49"/>
      <c r="G4" s="23"/>
      <c r="H4" s="23" t="s">
        <v>49</v>
      </c>
    </row>
    <row r="5" spans="1:220" s="36" customFormat="1" ht="31.5" customHeight="1">
      <c r="A5" s="156" t="s">
        <v>82</v>
      </c>
      <c r="B5" s="172" t="s">
        <v>83</v>
      </c>
      <c r="C5" s="173"/>
      <c r="D5" s="173"/>
      <c r="E5" s="173"/>
      <c r="F5" s="173"/>
      <c r="G5" s="174"/>
      <c r="H5" s="159" t="s">
        <v>34</v>
      </c>
      <c r="I5" s="47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</row>
    <row r="6" spans="1:220" s="36" customFormat="1" ht="28.5" customHeight="1">
      <c r="A6" s="157"/>
      <c r="B6" s="146" t="s">
        <v>84</v>
      </c>
      <c r="C6" s="147"/>
      <c r="D6" s="148"/>
      <c r="E6" s="148"/>
      <c r="F6" s="178"/>
      <c r="G6" s="52" t="s">
        <v>85</v>
      </c>
      <c r="H6" s="160"/>
      <c r="I6" s="47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</row>
    <row r="7" spans="1:220" s="36" customFormat="1" ht="24.75" customHeight="1">
      <c r="A7" s="157"/>
      <c r="B7" s="53" t="s">
        <v>39</v>
      </c>
      <c r="C7" s="54" t="s">
        <v>86</v>
      </c>
      <c r="D7" s="55" t="s">
        <v>87</v>
      </c>
      <c r="E7" s="56" t="s">
        <v>88</v>
      </c>
      <c r="F7" s="31" t="s">
        <v>96</v>
      </c>
      <c r="G7" s="4" t="s">
        <v>21</v>
      </c>
      <c r="H7" s="160"/>
      <c r="I7" s="4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</row>
    <row r="8" spans="1:220" s="44" customFormat="1" ht="24.75" customHeight="1">
      <c r="A8" s="158"/>
      <c r="B8" s="5" t="s">
        <v>0</v>
      </c>
      <c r="C8" s="2" t="s">
        <v>14</v>
      </c>
      <c r="D8" s="9" t="s">
        <v>22</v>
      </c>
      <c r="E8" s="22" t="s">
        <v>15</v>
      </c>
      <c r="F8" s="3" t="s">
        <v>23</v>
      </c>
      <c r="G8" s="57"/>
      <c r="H8" s="161"/>
      <c r="I8" s="4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</row>
    <row r="9" spans="1:220" s="44" customFormat="1" ht="17.25" customHeight="1">
      <c r="A9" s="45" t="s">
        <v>41</v>
      </c>
      <c r="B9" s="24">
        <f>C9+D9+E9+F9</f>
        <v>157356886496</v>
      </c>
      <c r="C9" s="12">
        <v>156847469958</v>
      </c>
      <c r="D9" s="10">
        <v>0</v>
      </c>
      <c r="E9" s="12">
        <v>509416538</v>
      </c>
      <c r="F9" s="10">
        <v>0</v>
      </c>
      <c r="G9" s="24">
        <f>SUM('表10'!B9-'表10-1'!B9)</f>
        <v>37143583895</v>
      </c>
      <c r="H9" s="26" t="s">
        <v>30</v>
      </c>
      <c r="I9" s="47"/>
      <c r="J9" s="58"/>
      <c r="K9" s="59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</row>
    <row r="10" spans="1:220" s="44" customFormat="1" ht="17.25" customHeight="1">
      <c r="A10" s="45" t="s">
        <v>42</v>
      </c>
      <c r="B10" s="24">
        <f>C10+D10+E10+F10</f>
        <v>223941437002</v>
      </c>
      <c r="C10" s="12">
        <v>222938213862</v>
      </c>
      <c r="D10" s="10">
        <v>0</v>
      </c>
      <c r="E10" s="12">
        <v>1003223140</v>
      </c>
      <c r="F10" s="10">
        <v>0</v>
      </c>
      <c r="G10" s="24">
        <f>SUM('表10'!B10-'表10-1'!B10)</f>
        <v>18389514950</v>
      </c>
      <c r="H10" s="27" t="s">
        <v>31</v>
      </c>
      <c r="I10" s="47"/>
      <c r="J10" s="58"/>
      <c r="K10" s="5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</row>
    <row r="11" spans="1:220" s="44" customFormat="1" ht="17.25" customHeight="1">
      <c r="A11" s="45" t="s">
        <v>89</v>
      </c>
      <c r="B11" s="24">
        <f>C11+D11+E11+F11</f>
        <v>245289838677</v>
      </c>
      <c r="C11" s="12">
        <v>237612793612</v>
      </c>
      <c r="D11" s="10">
        <v>0</v>
      </c>
      <c r="E11" s="12">
        <v>7677045065</v>
      </c>
      <c r="F11" s="10">
        <v>0</v>
      </c>
      <c r="G11" s="24">
        <f>SUM('表10'!B11-'表10-1'!B11)</f>
        <v>6025565042</v>
      </c>
      <c r="H11" s="27" t="s">
        <v>32</v>
      </c>
      <c r="I11" s="47"/>
      <c r="J11" s="58"/>
      <c r="K11" s="59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</row>
    <row r="12" spans="1:220" s="1" customFormat="1" ht="17.25" customHeight="1">
      <c r="A12" s="45" t="s">
        <v>90</v>
      </c>
      <c r="B12" s="12">
        <f aca="true" t="shared" si="0" ref="B12:B23">C12+D12+E12+F12</f>
        <v>265347329576</v>
      </c>
      <c r="C12" s="12">
        <v>262039662549</v>
      </c>
      <c r="D12" s="10">
        <v>0</v>
      </c>
      <c r="E12" s="12">
        <v>3307667027</v>
      </c>
      <c r="F12" s="10">
        <v>0</v>
      </c>
      <c r="G12" s="17">
        <f>SUM('表10'!B12-'表10-1'!B12)</f>
        <v>-1559441659</v>
      </c>
      <c r="H12" s="27" t="s">
        <v>16</v>
      </c>
      <c r="I12" s="47"/>
      <c r="J12" s="58"/>
      <c r="K12" s="6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</row>
    <row r="13" spans="1:220" s="1" customFormat="1" ht="17.25" customHeight="1">
      <c r="A13" s="45" t="s">
        <v>45</v>
      </c>
      <c r="B13" s="12">
        <f t="shared" si="0"/>
        <v>290130315355</v>
      </c>
      <c r="C13" s="12">
        <v>285896945755</v>
      </c>
      <c r="D13" s="12">
        <v>10683354</v>
      </c>
      <c r="E13" s="12">
        <v>4221638572</v>
      </c>
      <c r="F13" s="12">
        <v>1047674</v>
      </c>
      <c r="G13" s="17">
        <f>SUM('表10'!B13-'表10-1'!B13)</f>
        <v>-21003198815</v>
      </c>
      <c r="H13" s="27" t="s">
        <v>17</v>
      </c>
      <c r="I13" s="47"/>
      <c r="J13" s="58"/>
      <c r="K13" s="6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</row>
    <row r="14" spans="1:220" s="1" customFormat="1" ht="17.25" customHeight="1">
      <c r="A14" s="45" t="s">
        <v>46</v>
      </c>
      <c r="B14" s="12">
        <f t="shared" si="0"/>
        <v>290439343474.12</v>
      </c>
      <c r="C14" s="12">
        <v>282105085297.12</v>
      </c>
      <c r="D14" s="10">
        <v>0</v>
      </c>
      <c r="E14" s="12">
        <v>6233412834</v>
      </c>
      <c r="F14" s="12">
        <v>2100845343</v>
      </c>
      <c r="G14" s="12">
        <f>SUM('表10'!B14-'表10-1'!B14)</f>
        <v>964230662.8800049</v>
      </c>
      <c r="H14" s="27" t="s">
        <v>18</v>
      </c>
      <c r="I14" s="47"/>
      <c r="J14" s="58"/>
      <c r="K14" s="6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</row>
    <row r="15" spans="1:220" s="1" customFormat="1" ht="17.25" customHeight="1">
      <c r="A15" s="45" t="s">
        <v>47</v>
      </c>
      <c r="B15" s="12">
        <f t="shared" si="0"/>
        <v>307151943649.67</v>
      </c>
      <c r="C15" s="12">
        <v>301788035253.67</v>
      </c>
      <c r="D15" s="10">
        <v>0</v>
      </c>
      <c r="E15" s="12">
        <v>5363498289</v>
      </c>
      <c r="F15" s="12">
        <v>410107</v>
      </c>
      <c r="G15" s="17">
        <f>SUM('表10'!B15-'表10-1'!B15)</f>
        <v>-15642196420.669983</v>
      </c>
      <c r="H15" s="27" t="s">
        <v>19</v>
      </c>
      <c r="I15" s="47"/>
      <c r="J15" s="58"/>
      <c r="K15" s="6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</row>
    <row r="16" spans="1:220" s="1" customFormat="1" ht="17.25" customHeight="1">
      <c r="A16" s="45" t="s">
        <v>48</v>
      </c>
      <c r="B16" s="12">
        <f t="shared" si="0"/>
        <v>326854374281.01</v>
      </c>
      <c r="C16" s="12">
        <v>323255300238.53</v>
      </c>
      <c r="D16" s="10">
        <v>0</v>
      </c>
      <c r="E16" s="12">
        <v>3592765020</v>
      </c>
      <c r="F16" s="12">
        <v>6309022.48</v>
      </c>
      <c r="G16" s="17">
        <f>SUM('表10'!B16-'表10-1'!B16)</f>
        <v>-15654824031.01001</v>
      </c>
      <c r="H16" s="27" t="s">
        <v>20</v>
      </c>
      <c r="I16" s="47"/>
      <c r="J16" s="58"/>
      <c r="K16" s="6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</row>
    <row r="17" spans="1:220" s="1" customFormat="1" ht="17.25" customHeight="1">
      <c r="A17" s="45" t="s">
        <v>61</v>
      </c>
      <c r="B17" s="12">
        <f t="shared" si="0"/>
        <v>339160405872</v>
      </c>
      <c r="C17" s="12">
        <v>335792456816</v>
      </c>
      <c r="D17" s="12">
        <v>178286423</v>
      </c>
      <c r="E17" s="12">
        <v>1838431145</v>
      </c>
      <c r="F17" s="12">
        <v>1351231488</v>
      </c>
      <c r="G17" s="17">
        <f>SUM('表10'!B17-'表10-1'!B17)</f>
        <v>-382872348</v>
      </c>
      <c r="H17" s="27" t="s">
        <v>24</v>
      </c>
      <c r="I17" s="47"/>
      <c r="J17" s="58"/>
      <c r="K17" s="6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</row>
    <row r="18" spans="1:220" s="1" customFormat="1" ht="17.25" customHeight="1">
      <c r="A18" s="45" t="s">
        <v>62</v>
      </c>
      <c r="B18" s="12">
        <f t="shared" si="0"/>
        <v>353692771840</v>
      </c>
      <c r="C18" s="12">
        <v>352617003375</v>
      </c>
      <c r="D18" s="12">
        <v>641976811</v>
      </c>
      <c r="E18" s="12">
        <v>376654102</v>
      </c>
      <c r="F18" s="12">
        <v>57137552</v>
      </c>
      <c r="G18" s="17">
        <f>SUM('表10'!B18-'表10-1'!B18)</f>
        <v>-429919934</v>
      </c>
      <c r="H18" s="27" t="s">
        <v>25</v>
      </c>
      <c r="I18" s="47"/>
      <c r="J18" s="58"/>
      <c r="K18" s="6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</row>
    <row r="19" spans="1:220" s="1" customFormat="1" ht="17.25" customHeight="1">
      <c r="A19" s="45" t="s">
        <v>63</v>
      </c>
      <c r="B19" s="12">
        <f t="shared" si="0"/>
        <v>372392815576</v>
      </c>
      <c r="C19" s="12">
        <v>367396769963</v>
      </c>
      <c r="D19" s="12">
        <v>902393436</v>
      </c>
      <c r="E19" s="12">
        <v>4063589035</v>
      </c>
      <c r="F19" s="12">
        <v>30063142</v>
      </c>
      <c r="G19" s="17">
        <f>SUM('表10'!B19-'表10-1'!B19)</f>
        <v>-6334526102</v>
      </c>
      <c r="H19" s="27" t="s">
        <v>26</v>
      </c>
      <c r="I19" s="47"/>
      <c r="J19" s="58"/>
      <c r="K19" s="6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</row>
    <row r="20" spans="1:220" s="1" customFormat="1" ht="17.25" customHeight="1">
      <c r="A20" s="45" t="s">
        <v>91</v>
      </c>
      <c r="B20" s="12">
        <f t="shared" si="0"/>
        <v>386424410459</v>
      </c>
      <c r="C20" s="12">
        <v>382208970812</v>
      </c>
      <c r="D20" s="12">
        <v>976575765</v>
      </c>
      <c r="E20" s="12">
        <v>3238218927</v>
      </c>
      <c r="F20" s="12">
        <v>644955</v>
      </c>
      <c r="G20" s="17">
        <f>SUM('表10'!B20-'表10-1'!B20)</f>
        <v>-319222919</v>
      </c>
      <c r="H20" s="27" t="s">
        <v>27</v>
      </c>
      <c r="I20" s="47"/>
      <c r="J20" s="58"/>
      <c r="K20" s="6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</row>
    <row r="21" spans="1:220" s="1" customFormat="1" ht="17.25" customHeight="1">
      <c r="A21" s="45" t="s">
        <v>92</v>
      </c>
      <c r="B21" s="12">
        <f t="shared" si="0"/>
        <v>405626953013</v>
      </c>
      <c r="C21" s="12">
        <v>401148824020</v>
      </c>
      <c r="D21" s="12">
        <v>1244857960</v>
      </c>
      <c r="E21" s="12">
        <v>3232579618</v>
      </c>
      <c r="F21" s="12">
        <v>691415</v>
      </c>
      <c r="G21" s="17">
        <f>SUM('表10'!B21-'表10-1'!B21)</f>
        <v>-13767378239</v>
      </c>
      <c r="H21" s="27" t="s">
        <v>33</v>
      </c>
      <c r="I21" s="47"/>
      <c r="J21" s="58"/>
      <c r="K21" s="6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</row>
    <row r="22" spans="1:220" s="1" customFormat="1" ht="17.25" customHeight="1">
      <c r="A22" s="45" t="s">
        <v>93</v>
      </c>
      <c r="B22" s="12">
        <f t="shared" si="0"/>
        <v>420707435420</v>
      </c>
      <c r="C22" s="12">
        <v>415928423320</v>
      </c>
      <c r="D22" s="12">
        <v>1629727127</v>
      </c>
      <c r="E22" s="12">
        <v>3147748490</v>
      </c>
      <c r="F22" s="12">
        <v>1536483</v>
      </c>
      <c r="G22" s="17">
        <f>SUM('表10'!B22-'表10-1'!B22)</f>
        <v>-13955311975</v>
      </c>
      <c r="H22" s="27" t="s">
        <v>35</v>
      </c>
      <c r="I22" s="47"/>
      <c r="J22" s="58"/>
      <c r="K22" s="6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</row>
    <row r="23" spans="1:220" s="69" customFormat="1" ht="17.25" customHeight="1">
      <c r="A23" s="64" t="s">
        <v>94</v>
      </c>
      <c r="B23" s="65">
        <f t="shared" si="0"/>
        <v>439165937008.2</v>
      </c>
      <c r="C23" s="65">
        <v>434785937035</v>
      </c>
      <c r="D23" s="65">
        <v>694122515</v>
      </c>
      <c r="E23" s="65">
        <v>3684929343</v>
      </c>
      <c r="F23" s="65">
        <v>948115.2</v>
      </c>
      <c r="G23" s="67">
        <f>SUM('表10'!B23-'表10-1'!B23)</f>
        <v>-31698106891.200012</v>
      </c>
      <c r="H23" s="68" t="s">
        <v>36</v>
      </c>
      <c r="I23" s="70"/>
      <c r="J23" s="71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</row>
    <row r="24" spans="1:220" s="69" customFormat="1" ht="17.25" customHeight="1">
      <c r="A24" s="64" t="s">
        <v>100</v>
      </c>
      <c r="B24" s="65">
        <v>446665691995</v>
      </c>
      <c r="C24" s="65">
        <v>442311734422</v>
      </c>
      <c r="D24" s="65">
        <v>723469962</v>
      </c>
      <c r="E24" s="65">
        <v>3629680497</v>
      </c>
      <c r="F24" s="65">
        <v>807114</v>
      </c>
      <c r="G24" s="65">
        <f>SUM('表10'!B24-'表10-1'!B24)</f>
        <v>18513892774</v>
      </c>
      <c r="H24" s="68" t="s">
        <v>37</v>
      </c>
      <c r="I24" s="70"/>
      <c r="J24" s="71"/>
      <c r="K24" s="72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</row>
    <row r="25" spans="1:220" s="69" customFormat="1" ht="17.25" customHeight="1">
      <c r="A25" s="64" t="s">
        <v>103</v>
      </c>
      <c r="B25" s="65">
        <f>SUM(B26:B37)</f>
        <v>462577173865</v>
      </c>
      <c r="C25" s="65">
        <f>SUM(C26:C37)</f>
        <v>458194928512</v>
      </c>
      <c r="D25" s="65">
        <f>SUM(D26:D37)</f>
        <v>771995426</v>
      </c>
      <c r="E25" s="65">
        <f>SUM(E26:E37)</f>
        <v>3609282135</v>
      </c>
      <c r="F25" s="65">
        <f>SUM(F26:F37)</f>
        <v>967792</v>
      </c>
      <c r="G25" s="65">
        <f>SUM('表10'!B25-'表10-1'!B25)</f>
        <v>34180016692</v>
      </c>
      <c r="H25" s="68" t="s">
        <v>104</v>
      </c>
      <c r="I25" s="70"/>
      <c r="J25" s="71"/>
      <c r="K25" s="72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</row>
    <row r="26" spans="1:220" s="69" customFormat="1" ht="18.75" customHeight="1">
      <c r="A26" s="74" t="s">
        <v>68</v>
      </c>
      <c r="B26" s="75">
        <f aca="true" t="shared" si="1" ref="B26:B37">C26+D26+E26+F26</f>
        <v>37929378625</v>
      </c>
      <c r="C26" s="76">
        <v>37816230119</v>
      </c>
      <c r="D26" s="76">
        <v>81404044</v>
      </c>
      <c r="E26" s="76">
        <v>31670048</v>
      </c>
      <c r="F26" s="76">
        <v>74414</v>
      </c>
      <c r="G26" s="65">
        <f>SUM('表10'!B26-'表10-1'!B26)</f>
        <v>2017166225</v>
      </c>
      <c r="H26" s="77" t="s">
        <v>2</v>
      </c>
      <c r="I26" s="73"/>
      <c r="J26" s="73"/>
      <c r="K26" s="78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</row>
    <row r="27" spans="1:220" s="69" customFormat="1" ht="18.75" customHeight="1">
      <c r="A27" s="74" t="s">
        <v>69</v>
      </c>
      <c r="B27" s="75">
        <f t="shared" si="1"/>
        <v>34468837753</v>
      </c>
      <c r="C27" s="76">
        <v>33997664738</v>
      </c>
      <c r="D27" s="76">
        <v>60138391</v>
      </c>
      <c r="E27" s="76">
        <v>410854725</v>
      </c>
      <c r="F27" s="76">
        <v>179899</v>
      </c>
      <c r="G27" s="65">
        <f>SUM('表10'!B27-'表10-1'!B27)</f>
        <v>5809471343</v>
      </c>
      <c r="H27" s="77" t="s">
        <v>3</v>
      </c>
      <c r="I27" s="73"/>
      <c r="J27" s="73"/>
      <c r="K27" s="78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</row>
    <row r="28" spans="1:220" s="80" customFormat="1" ht="18.75" customHeight="1">
      <c r="A28" s="74" t="s">
        <v>70</v>
      </c>
      <c r="B28" s="75">
        <f t="shared" si="1"/>
        <v>38346606680</v>
      </c>
      <c r="C28" s="76">
        <v>38194919840</v>
      </c>
      <c r="D28" s="76">
        <v>60630029</v>
      </c>
      <c r="E28" s="76">
        <v>90990055</v>
      </c>
      <c r="F28" s="76">
        <v>66756</v>
      </c>
      <c r="G28" s="65">
        <f>SUM('表10'!B28-'表10-1'!B28)</f>
        <v>3949511766</v>
      </c>
      <c r="H28" s="77" t="s">
        <v>4</v>
      </c>
      <c r="I28" s="70"/>
      <c r="J28" s="70"/>
      <c r="K28" s="79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</row>
    <row r="29" spans="1:220" s="80" customFormat="1" ht="18.75" customHeight="1">
      <c r="A29" s="74" t="s">
        <v>71</v>
      </c>
      <c r="B29" s="75">
        <f t="shared" si="1"/>
        <v>39578543561</v>
      </c>
      <c r="C29" s="76">
        <v>39002712272</v>
      </c>
      <c r="D29" s="76">
        <v>54414714</v>
      </c>
      <c r="E29" s="76">
        <v>521342860</v>
      </c>
      <c r="F29" s="76">
        <v>73715</v>
      </c>
      <c r="G29" s="65">
        <f>SUM('表10'!B29-'表10-1'!B29)</f>
        <v>1406256384</v>
      </c>
      <c r="H29" s="77" t="s">
        <v>5</v>
      </c>
      <c r="I29" s="70"/>
      <c r="J29" s="70"/>
      <c r="K29" s="79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</row>
    <row r="30" spans="1:220" s="80" customFormat="1" ht="18.75" customHeight="1">
      <c r="A30" s="74" t="s">
        <v>72</v>
      </c>
      <c r="B30" s="75">
        <f t="shared" si="1"/>
        <v>39523288712</v>
      </c>
      <c r="C30" s="76">
        <v>39459024212</v>
      </c>
      <c r="D30" s="76">
        <v>59379674</v>
      </c>
      <c r="E30" s="76">
        <v>4786271</v>
      </c>
      <c r="F30" s="76">
        <v>98555</v>
      </c>
      <c r="G30" s="65">
        <f>SUM('表10'!B30-'表10-1'!B30)</f>
        <v>1453729063</v>
      </c>
      <c r="H30" s="77" t="s">
        <v>6</v>
      </c>
      <c r="I30" s="70"/>
      <c r="J30" s="70"/>
      <c r="K30" s="79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</row>
    <row r="31" spans="1:220" s="80" customFormat="1" ht="18.75" customHeight="1">
      <c r="A31" s="74" t="s">
        <v>73</v>
      </c>
      <c r="B31" s="75">
        <f t="shared" si="1"/>
        <v>39675924541</v>
      </c>
      <c r="C31" s="76">
        <v>39357981469</v>
      </c>
      <c r="D31" s="76">
        <v>61106554</v>
      </c>
      <c r="E31" s="76">
        <v>256736383</v>
      </c>
      <c r="F31" s="76">
        <v>100135</v>
      </c>
      <c r="G31" s="65">
        <f>SUM('表10'!B31-'表10-1'!B31)</f>
        <v>2219823958</v>
      </c>
      <c r="H31" s="77" t="s">
        <v>7</v>
      </c>
      <c r="I31" s="70"/>
      <c r="J31" s="70"/>
      <c r="K31" s="79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</row>
    <row r="32" spans="1:220" s="80" customFormat="1" ht="18.75" customHeight="1">
      <c r="A32" s="74" t="s">
        <v>74</v>
      </c>
      <c r="B32" s="75">
        <f t="shared" si="1"/>
        <v>39803111094</v>
      </c>
      <c r="C32" s="76">
        <v>39583004808</v>
      </c>
      <c r="D32" s="76">
        <v>67254531</v>
      </c>
      <c r="E32" s="76">
        <v>152830675</v>
      </c>
      <c r="F32" s="76">
        <v>21080</v>
      </c>
      <c r="G32" s="65">
        <f>SUM('表10'!B32-'表10-1'!B32)</f>
        <v>1506426370</v>
      </c>
      <c r="H32" s="77" t="s">
        <v>8</v>
      </c>
      <c r="I32" s="70"/>
      <c r="J32" s="70"/>
      <c r="K32" s="79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</row>
    <row r="33" spans="1:220" s="80" customFormat="1" ht="18.75" customHeight="1">
      <c r="A33" s="74" t="s">
        <v>75</v>
      </c>
      <c r="B33" s="75">
        <f t="shared" si="1"/>
        <v>39696714069</v>
      </c>
      <c r="C33" s="76">
        <v>38814688067</v>
      </c>
      <c r="D33" s="76">
        <v>65002276</v>
      </c>
      <c r="E33" s="76">
        <v>816924391</v>
      </c>
      <c r="F33" s="76">
        <v>99335</v>
      </c>
      <c r="G33" s="65">
        <f>SUM('表10'!B33-'表10-1'!B33)</f>
        <v>1802261433</v>
      </c>
      <c r="H33" s="77" t="s">
        <v>9</v>
      </c>
      <c r="I33" s="70"/>
      <c r="J33" s="70"/>
      <c r="K33" s="79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</row>
    <row r="34" spans="1:220" s="80" customFormat="1" ht="18.75" customHeight="1">
      <c r="A34" s="74" t="s">
        <v>76</v>
      </c>
      <c r="B34" s="75">
        <f t="shared" si="1"/>
        <v>36130865420</v>
      </c>
      <c r="C34" s="76">
        <v>36040774823</v>
      </c>
      <c r="D34" s="76">
        <v>62971381</v>
      </c>
      <c r="E34" s="76">
        <v>27070605</v>
      </c>
      <c r="F34" s="76">
        <v>48611</v>
      </c>
      <c r="G34" s="65">
        <f>SUM('表10'!B34-'表10-1'!B34)</f>
        <v>5618966652</v>
      </c>
      <c r="H34" s="77" t="s">
        <v>10</v>
      </c>
      <c r="I34" s="70"/>
      <c r="J34" s="70"/>
      <c r="K34" s="7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</row>
    <row r="35" spans="1:220" s="80" customFormat="1" ht="18.75" customHeight="1">
      <c r="A35" s="74" t="s">
        <v>77</v>
      </c>
      <c r="B35" s="75">
        <f t="shared" si="1"/>
        <v>39839311568</v>
      </c>
      <c r="C35" s="76">
        <v>39455065824</v>
      </c>
      <c r="D35" s="76">
        <v>64806359</v>
      </c>
      <c r="E35" s="76">
        <v>319379221</v>
      </c>
      <c r="F35" s="76">
        <v>60164</v>
      </c>
      <c r="G35" s="65">
        <f>SUM('表10'!B35-'表10-1'!B35)</f>
        <v>2192105869</v>
      </c>
      <c r="H35" s="77" t="s">
        <v>11</v>
      </c>
      <c r="I35" s="70"/>
      <c r="J35" s="70"/>
      <c r="K35" s="79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</row>
    <row r="36" spans="1:220" s="80" customFormat="1" ht="18.75" customHeight="1">
      <c r="A36" s="74" t="s">
        <v>78</v>
      </c>
      <c r="B36" s="75">
        <f t="shared" si="1"/>
        <v>39432698976</v>
      </c>
      <c r="C36" s="76">
        <v>38942743001</v>
      </c>
      <c r="D36" s="76">
        <v>63160146</v>
      </c>
      <c r="E36" s="76">
        <v>426734952</v>
      </c>
      <c r="F36" s="76">
        <v>60877</v>
      </c>
      <c r="G36" s="65">
        <f>SUM('表10'!B36-'表10-1'!B36)</f>
        <v>2571636134</v>
      </c>
      <c r="H36" s="77" t="s">
        <v>12</v>
      </c>
      <c r="I36" s="70"/>
      <c r="J36" s="70"/>
      <c r="K36" s="7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</row>
    <row r="37" spans="1:220" s="80" customFormat="1" ht="18.75" customHeight="1" thickBot="1">
      <c r="A37" s="81" t="s">
        <v>79</v>
      </c>
      <c r="B37" s="82">
        <f t="shared" si="1"/>
        <v>38151892866</v>
      </c>
      <c r="C37" s="83">
        <v>37530119339</v>
      </c>
      <c r="D37" s="83">
        <v>71727327</v>
      </c>
      <c r="E37" s="83">
        <v>549961949</v>
      </c>
      <c r="F37" s="83">
        <v>84251</v>
      </c>
      <c r="G37" s="84">
        <f>SUM('表10'!B37-'表10-1'!B37)</f>
        <v>3632661495</v>
      </c>
      <c r="H37" s="85" t="s">
        <v>13</v>
      </c>
      <c r="I37" s="70"/>
      <c r="J37" s="70"/>
      <c r="K37" s="79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</row>
    <row r="38" spans="5:7" ht="15" customHeight="1">
      <c r="E38" s="33"/>
      <c r="F38" s="33"/>
      <c r="G38" s="33"/>
    </row>
  </sheetData>
  <sheetProtection/>
  <mergeCells count="10">
    <mergeCell ref="A4:C4"/>
    <mergeCell ref="B5:G5"/>
    <mergeCell ref="E3:H3"/>
    <mergeCell ref="A3:D3"/>
    <mergeCell ref="A1:D1"/>
    <mergeCell ref="H5:H8"/>
    <mergeCell ref="A5:A8"/>
    <mergeCell ref="B6:F6"/>
    <mergeCell ref="E1:H1"/>
    <mergeCell ref="A2:B2"/>
  </mergeCells>
  <printOptions horizontalCentered="1"/>
  <pageMargins left="0.7874015748031497" right="0.7874015748031497" top="1.1811023622047245" bottom="0.7086614173228347" header="0.3937007874015748" footer="0.3937007874015748"/>
  <pageSetup firstPageNumber="158" useFirstPageNumber="1" horizontalDpi="600" verticalDpi="600" orientation="portrait" paperSize="9" scale="98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0">
      <selection activeCell="F39" sqref="F39"/>
    </sheetView>
  </sheetViews>
  <sheetFormatPr defaultColWidth="9.00390625" defaultRowHeight="15.75"/>
  <cols>
    <col min="1" max="1" width="13.75390625" style="88" customWidth="1"/>
    <col min="2" max="3" width="14.50390625" style="88" customWidth="1"/>
    <col min="4" max="4" width="16.25390625" style="88" customWidth="1"/>
    <col min="5" max="6" width="10.625" style="88" customWidth="1"/>
    <col min="7" max="7" width="18.125" style="88" customWidth="1"/>
    <col min="8" max="8" width="12.125" style="88" customWidth="1"/>
    <col min="9" max="9" width="13.50390625" style="88" customWidth="1"/>
    <col min="10" max="10" width="10.625" style="88" customWidth="1"/>
    <col min="11" max="11" width="13.625" style="88" customWidth="1"/>
    <col min="12" max="12" width="11.75390625" style="88" customWidth="1"/>
    <col min="13" max="13" width="17.75390625" style="88" customWidth="1"/>
    <col min="14" max="14" width="19.375" style="88" bestFit="1" customWidth="1"/>
    <col min="15" max="15" width="22.00390625" style="88" bestFit="1" customWidth="1"/>
    <col min="16" max="16384" width="9.00390625" style="88" customWidth="1"/>
  </cols>
  <sheetData>
    <row r="1" spans="1:13" ht="24.75" customHeight="1">
      <c r="A1" s="154" t="s">
        <v>109</v>
      </c>
      <c r="B1" s="155"/>
      <c r="C1" s="155"/>
      <c r="D1" s="155"/>
      <c r="E1" s="181"/>
      <c r="F1" s="181"/>
      <c r="G1" s="164" t="s">
        <v>169</v>
      </c>
      <c r="H1" s="164"/>
      <c r="I1" s="164"/>
      <c r="J1" s="164"/>
      <c r="K1" s="182"/>
      <c r="L1" s="182"/>
      <c r="M1" s="87"/>
    </row>
    <row r="2" spans="1:13" ht="22.5" customHeight="1">
      <c r="A2" s="179" t="s">
        <v>97</v>
      </c>
      <c r="B2" s="180"/>
      <c r="C2" s="89"/>
      <c r="D2" s="90"/>
      <c r="E2" s="90"/>
      <c r="F2" s="90"/>
      <c r="G2" s="19" t="s">
        <v>80</v>
      </c>
      <c r="H2" s="91"/>
      <c r="I2" s="91"/>
      <c r="J2" s="91"/>
      <c r="K2" s="91"/>
      <c r="L2" s="87"/>
      <c r="M2" s="87"/>
    </row>
    <row r="3" spans="1:13" ht="19.5" customHeight="1">
      <c r="A3" s="183" t="s">
        <v>110</v>
      </c>
      <c r="B3" s="183"/>
      <c r="C3" s="183"/>
      <c r="D3" s="183"/>
      <c r="E3" s="183"/>
      <c r="F3" s="183"/>
      <c r="G3" s="175" t="s">
        <v>111</v>
      </c>
      <c r="H3" s="184"/>
      <c r="I3" s="184"/>
      <c r="J3" s="184"/>
      <c r="K3" s="184"/>
      <c r="L3" s="184"/>
      <c r="M3" s="92"/>
    </row>
    <row r="4" spans="1:13" ht="18.75" customHeight="1" thickBot="1">
      <c r="A4" s="93" t="s">
        <v>112</v>
      </c>
      <c r="B4" s="94"/>
      <c r="C4" s="94"/>
      <c r="D4" s="95"/>
      <c r="E4" s="95"/>
      <c r="F4" s="95"/>
      <c r="G4" s="96"/>
      <c r="H4" s="94"/>
      <c r="I4" s="92"/>
      <c r="J4" s="92"/>
      <c r="K4" s="97"/>
      <c r="L4" s="97" t="s">
        <v>113</v>
      </c>
      <c r="M4" s="92"/>
    </row>
    <row r="5" spans="1:13" s="99" customFormat="1" ht="28.5" customHeight="1">
      <c r="A5" s="185" t="s">
        <v>114</v>
      </c>
      <c r="B5" s="186" t="s">
        <v>115</v>
      </c>
      <c r="C5" s="187"/>
      <c r="D5" s="188"/>
      <c r="E5" s="128"/>
      <c r="F5" s="128"/>
      <c r="G5" s="189" t="s">
        <v>170</v>
      </c>
      <c r="H5" s="189"/>
      <c r="I5" s="189"/>
      <c r="J5" s="189"/>
      <c r="K5" s="190"/>
      <c r="L5" s="191" t="s">
        <v>34</v>
      </c>
      <c r="M5" s="98"/>
    </row>
    <row r="6" spans="1:13" s="99" customFormat="1" ht="28.5" customHeight="1">
      <c r="A6" s="157"/>
      <c r="B6" s="100" t="s">
        <v>116</v>
      </c>
      <c r="C6" s="101" t="s">
        <v>117</v>
      </c>
      <c r="D6" s="102" t="s">
        <v>118</v>
      </c>
      <c r="E6" s="194" t="s">
        <v>119</v>
      </c>
      <c r="F6" s="195"/>
      <c r="G6" s="103" t="s">
        <v>120</v>
      </c>
      <c r="H6" s="104" t="s">
        <v>121</v>
      </c>
      <c r="I6" s="104" t="s">
        <v>122</v>
      </c>
      <c r="J6" s="104" t="s">
        <v>123</v>
      </c>
      <c r="K6" s="129" t="s">
        <v>178</v>
      </c>
      <c r="L6" s="192"/>
      <c r="M6" s="98"/>
    </row>
    <row r="7" spans="1:13" s="99" customFormat="1" ht="51" customHeight="1">
      <c r="A7" s="157"/>
      <c r="B7" s="105" t="s">
        <v>175</v>
      </c>
      <c r="C7" s="105" t="s">
        <v>176</v>
      </c>
      <c r="D7" s="106" t="s">
        <v>124</v>
      </c>
      <c r="E7" s="107" t="s">
        <v>125</v>
      </c>
      <c r="F7" s="104" t="s">
        <v>126</v>
      </c>
      <c r="G7" s="107" t="s">
        <v>127</v>
      </c>
      <c r="H7" s="108" t="s">
        <v>128</v>
      </c>
      <c r="I7" s="109" t="s">
        <v>171</v>
      </c>
      <c r="J7" s="110" t="s">
        <v>129</v>
      </c>
      <c r="K7" s="130" t="s">
        <v>179</v>
      </c>
      <c r="L7" s="192"/>
      <c r="M7" s="98"/>
    </row>
    <row r="8" spans="1:13" s="117" customFormat="1" ht="24.75" customHeight="1">
      <c r="A8" s="158"/>
      <c r="B8" s="111" t="s">
        <v>130</v>
      </c>
      <c r="C8" s="112" t="s">
        <v>131</v>
      </c>
      <c r="D8" s="113" t="s">
        <v>132</v>
      </c>
      <c r="E8" s="114" t="s">
        <v>130</v>
      </c>
      <c r="F8" s="115" t="s">
        <v>131</v>
      </c>
      <c r="G8" s="114" t="s">
        <v>132</v>
      </c>
      <c r="H8" s="112" t="s">
        <v>133</v>
      </c>
      <c r="I8" s="112" t="s">
        <v>134</v>
      </c>
      <c r="J8" s="112" t="s">
        <v>135</v>
      </c>
      <c r="K8" s="116" t="s">
        <v>136</v>
      </c>
      <c r="L8" s="193"/>
      <c r="M8" s="98"/>
    </row>
    <row r="9" spans="1:13" s="117" customFormat="1" ht="16.5" customHeight="1">
      <c r="A9" s="118" t="s">
        <v>137</v>
      </c>
      <c r="B9" s="12">
        <v>4314057264.66</v>
      </c>
      <c r="C9" s="12">
        <v>96371361.86000013</v>
      </c>
      <c r="D9" s="24">
        <v>4217685902.8</v>
      </c>
      <c r="E9" s="12">
        <v>1797808301.89</v>
      </c>
      <c r="F9" s="12">
        <v>1831241263.46</v>
      </c>
      <c r="G9" s="119">
        <f>E9-F9</f>
        <v>-33432961.569999933</v>
      </c>
      <c r="H9" s="120">
        <v>0</v>
      </c>
      <c r="I9" s="120">
        <v>0</v>
      </c>
      <c r="J9" s="120">
        <v>0</v>
      </c>
      <c r="K9" s="119">
        <f>G9+H9+I9+J9</f>
        <v>-33432961.569999933</v>
      </c>
      <c r="L9" s="26" t="s">
        <v>30</v>
      </c>
      <c r="M9" s="98"/>
    </row>
    <row r="10" spans="1:13" s="117" customFormat="1" ht="16.5" customHeight="1">
      <c r="A10" s="118" t="s">
        <v>138</v>
      </c>
      <c r="B10" s="12">
        <v>5467521404.73</v>
      </c>
      <c r="C10" s="12">
        <v>274536404.27999985</v>
      </c>
      <c r="D10" s="24">
        <v>5192985000.449999</v>
      </c>
      <c r="E10" s="12">
        <v>2172318306.02</v>
      </c>
      <c r="F10" s="12">
        <v>2149815375.45</v>
      </c>
      <c r="G10" s="12">
        <f aca="true" t="shared" si="0" ref="G10:G23">E10-F10</f>
        <v>22502930.57000017</v>
      </c>
      <c r="H10" s="120">
        <v>0</v>
      </c>
      <c r="I10" s="120">
        <v>0</v>
      </c>
      <c r="J10" s="120">
        <v>0</v>
      </c>
      <c r="K10" s="65">
        <f aca="true" t="shared" si="1" ref="K10:K25">G10+H10+I10+J10</f>
        <v>22502930.57000017</v>
      </c>
      <c r="L10" s="27" t="s">
        <v>31</v>
      </c>
      <c r="M10" s="98"/>
    </row>
    <row r="11" spans="1:13" s="117" customFormat="1" ht="16.5" customHeight="1">
      <c r="A11" s="118" t="s">
        <v>139</v>
      </c>
      <c r="B11" s="12">
        <v>5519948271.76</v>
      </c>
      <c r="C11" s="12">
        <v>393956535.2199998</v>
      </c>
      <c r="D11" s="24">
        <v>5125991736.540001</v>
      </c>
      <c r="E11" s="12">
        <v>2059787420.17</v>
      </c>
      <c r="F11" s="12">
        <v>2074873171.87</v>
      </c>
      <c r="G11" s="119">
        <f t="shared" si="0"/>
        <v>-15085751.69999981</v>
      </c>
      <c r="H11" s="120">
        <v>0</v>
      </c>
      <c r="I11" s="12">
        <v>51661347.00000021</v>
      </c>
      <c r="J11" s="120">
        <v>0</v>
      </c>
      <c r="K11" s="65">
        <f t="shared" si="1"/>
        <v>36575595.3000004</v>
      </c>
      <c r="L11" s="27" t="s">
        <v>32</v>
      </c>
      <c r="M11" s="98"/>
    </row>
    <row r="12" spans="1:13" s="122" customFormat="1" ht="16.5" customHeight="1">
      <c r="A12" s="118" t="s">
        <v>140</v>
      </c>
      <c r="B12" s="12">
        <v>5554601552.800001</v>
      </c>
      <c r="C12" s="12">
        <v>305101558.2100003</v>
      </c>
      <c r="D12" s="12">
        <v>5249499994.59</v>
      </c>
      <c r="E12" s="12">
        <v>2029156334.26</v>
      </c>
      <c r="F12" s="12">
        <v>1964545204.3400002</v>
      </c>
      <c r="G12" s="12">
        <f t="shared" si="0"/>
        <v>64611129.91999984</v>
      </c>
      <c r="H12" s="121">
        <v>0</v>
      </c>
      <c r="I12" s="12">
        <v>15616111.999999732</v>
      </c>
      <c r="J12" s="121">
        <v>0</v>
      </c>
      <c r="K12" s="65">
        <f t="shared" si="1"/>
        <v>80227241.91999957</v>
      </c>
      <c r="L12" s="27" t="s">
        <v>16</v>
      </c>
      <c r="M12" s="6"/>
    </row>
    <row r="13" spans="1:13" s="122" customFormat="1" ht="16.5" customHeight="1">
      <c r="A13" s="118" t="s">
        <v>141</v>
      </c>
      <c r="B13" s="12">
        <v>6030265851.51</v>
      </c>
      <c r="C13" s="12">
        <v>211627803.72000024</v>
      </c>
      <c r="D13" s="12">
        <v>5818638047.790001</v>
      </c>
      <c r="E13" s="12">
        <v>2066125911.9899998</v>
      </c>
      <c r="F13" s="12">
        <v>1986542001.85</v>
      </c>
      <c r="G13" s="12">
        <f t="shared" si="0"/>
        <v>79583910.13999987</v>
      </c>
      <c r="H13" s="121">
        <v>0</v>
      </c>
      <c r="I13" s="12">
        <v>11006265.999999776</v>
      </c>
      <c r="J13" s="121">
        <v>0</v>
      </c>
      <c r="K13" s="65">
        <f t="shared" si="1"/>
        <v>90590176.13999964</v>
      </c>
      <c r="L13" s="27" t="s">
        <v>17</v>
      </c>
      <c r="M13" s="6"/>
    </row>
    <row r="14" spans="1:13" s="122" customFormat="1" ht="16.5" customHeight="1">
      <c r="A14" s="118" t="s">
        <v>142</v>
      </c>
      <c r="B14" s="12">
        <v>6268018086.299999</v>
      </c>
      <c r="C14" s="12">
        <v>211870241.4499997</v>
      </c>
      <c r="D14" s="12">
        <v>6056147844.85</v>
      </c>
      <c r="E14" s="12">
        <v>1769395168.27</v>
      </c>
      <c r="F14" s="12">
        <v>1799566578.9900002</v>
      </c>
      <c r="G14" s="119">
        <f t="shared" si="0"/>
        <v>-30171410.720000267</v>
      </c>
      <c r="H14" s="121">
        <v>0</v>
      </c>
      <c r="I14" s="12">
        <v>56275634.00000028</v>
      </c>
      <c r="J14" s="121">
        <v>0</v>
      </c>
      <c r="K14" s="65">
        <f t="shared" si="1"/>
        <v>26104223.280000016</v>
      </c>
      <c r="L14" s="27" t="s">
        <v>18</v>
      </c>
      <c r="M14" s="6"/>
    </row>
    <row r="15" spans="1:13" s="122" customFormat="1" ht="16.5" customHeight="1">
      <c r="A15" s="118" t="s">
        <v>143</v>
      </c>
      <c r="B15" s="12">
        <v>8027741481</v>
      </c>
      <c r="C15" s="12">
        <v>178450255</v>
      </c>
      <c r="D15" s="12">
        <f aca="true" t="shared" si="2" ref="D15:D37">B15-C15</f>
        <v>7849291226</v>
      </c>
      <c r="E15" s="12">
        <v>1558691914.03</v>
      </c>
      <c r="F15" s="12">
        <v>1572030639.34</v>
      </c>
      <c r="G15" s="119">
        <f t="shared" si="0"/>
        <v>-13338725.309999943</v>
      </c>
      <c r="H15" s="121">
        <v>0</v>
      </c>
      <c r="I15" s="12">
        <v>22624535</v>
      </c>
      <c r="J15" s="121">
        <v>0</v>
      </c>
      <c r="K15" s="65">
        <f t="shared" si="1"/>
        <v>9285809.690000057</v>
      </c>
      <c r="L15" s="27" t="s">
        <v>19</v>
      </c>
      <c r="M15" s="6"/>
    </row>
    <row r="16" spans="1:13" s="122" customFormat="1" ht="16.5" customHeight="1">
      <c r="A16" s="118" t="s">
        <v>144</v>
      </c>
      <c r="B16" s="12">
        <v>7336487050</v>
      </c>
      <c r="C16" s="12">
        <v>158361707</v>
      </c>
      <c r="D16" s="12">
        <f t="shared" si="2"/>
        <v>7178125343</v>
      </c>
      <c r="E16" s="12">
        <v>1553262756</v>
      </c>
      <c r="F16" s="12">
        <v>1548162520</v>
      </c>
      <c r="G16" s="12">
        <f t="shared" si="0"/>
        <v>5100236</v>
      </c>
      <c r="H16" s="121">
        <v>0</v>
      </c>
      <c r="I16" s="12">
        <v>7161425</v>
      </c>
      <c r="J16" s="121">
        <v>0</v>
      </c>
      <c r="K16" s="65">
        <f t="shared" si="1"/>
        <v>12261661</v>
      </c>
      <c r="L16" s="27" t="s">
        <v>20</v>
      </c>
      <c r="M16" s="6"/>
    </row>
    <row r="17" spans="1:13" s="122" customFormat="1" ht="16.5" customHeight="1">
      <c r="A17" s="118" t="s">
        <v>145</v>
      </c>
      <c r="B17" s="12">
        <v>5864585312.1</v>
      </c>
      <c r="C17" s="12">
        <v>120462594.1</v>
      </c>
      <c r="D17" s="12">
        <f t="shared" si="2"/>
        <v>5744122718</v>
      </c>
      <c r="E17" s="12">
        <v>1504329554</v>
      </c>
      <c r="F17" s="12">
        <v>1520842933</v>
      </c>
      <c r="G17" s="119">
        <f t="shared" si="0"/>
        <v>-16513379</v>
      </c>
      <c r="H17" s="121">
        <v>0</v>
      </c>
      <c r="I17" s="12">
        <v>435650</v>
      </c>
      <c r="J17" s="121">
        <v>0</v>
      </c>
      <c r="K17" s="119">
        <f t="shared" si="1"/>
        <v>-16077729</v>
      </c>
      <c r="L17" s="27" t="s">
        <v>24</v>
      </c>
      <c r="M17" s="6"/>
    </row>
    <row r="18" spans="1:13" s="122" customFormat="1" ht="16.5" customHeight="1">
      <c r="A18" s="118" t="s">
        <v>146</v>
      </c>
      <c r="B18" s="12">
        <v>6264441894.88</v>
      </c>
      <c r="C18" s="12">
        <v>128877618.10000002</v>
      </c>
      <c r="D18" s="12">
        <v>6135564276.78</v>
      </c>
      <c r="E18" s="12">
        <v>1422814661.18</v>
      </c>
      <c r="F18" s="12">
        <v>1431363412.84</v>
      </c>
      <c r="G18" s="119">
        <f t="shared" si="0"/>
        <v>-8548751.659999847</v>
      </c>
      <c r="H18" s="121">
        <v>0</v>
      </c>
      <c r="I18" s="12">
        <v>309378</v>
      </c>
      <c r="J18" s="121">
        <v>0</v>
      </c>
      <c r="K18" s="119">
        <f t="shared" si="1"/>
        <v>-8239373.659999847</v>
      </c>
      <c r="L18" s="27" t="s">
        <v>25</v>
      </c>
      <c r="M18" s="6"/>
    </row>
    <row r="19" spans="1:13" s="122" customFormat="1" ht="16.5" customHeight="1">
      <c r="A19" s="118" t="s">
        <v>147</v>
      </c>
      <c r="B19" s="12">
        <v>6246525695</v>
      </c>
      <c r="C19" s="12">
        <v>373363826</v>
      </c>
      <c r="D19" s="12">
        <v>5873161869</v>
      </c>
      <c r="E19" s="12">
        <v>1373917124</v>
      </c>
      <c r="F19" s="12">
        <v>1374140517</v>
      </c>
      <c r="G19" s="119">
        <f t="shared" si="0"/>
        <v>-223393</v>
      </c>
      <c r="H19" s="121">
        <v>0</v>
      </c>
      <c r="I19" s="12">
        <v>364909</v>
      </c>
      <c r="J19" s="121">
        <v>0</v>
      </c>
      <c r="K19" s="65">
        <f t="shared" si="1"/>
        <v>141516</v>
      </c>
      <c r="L19" s="27" t="s">
        <v>26</v>
      </c>
      <c r="M19" s="6"/>
    </row>
    <row r="20" spans="1:13" s="122" customFormat="1" ht="16.5" customHeight="1">
      <c r="A20" s="118" t="s">
        <v>148</v>
      </c>
      <c r="B20" s="12">
        <v>6110714872.76</v>
      </c>
      <c r="C20" s="12">
        <v>520871278.5</v>
      </c>
      <c r="D20" s="12">
        <v>5589843594.26</v>
      </c>
      <c r="E20" s="12">
        <v>1270929319.01</v>
      </c>
      <c r="F20" s="12">
        <v>1348887541.08</v>
      </c>
      <c r="G20" s="119">
        <f t="shared" si="0"/>
        <v>-77958222.06999993</v>
      </c>
      <c r="H20" s="121">
        <v>0</v>
      </c>
      <c r="I20" s="12">
        <v>283030</v>
      </c>
      <c r="J20" s="121">
        <v>0</v>
      </c>
      <c r="K20" s="119">
        <f t="shared" si="1"/>
        <v>-77675192.06999993</v>
      </c>
      <c r="L20" s="27" t="s">
        <v>27</v>
      </c>
      <c r="M20" s="6"/>
    </row>
    <row r="21" spans="1:13" s="122" customFormat="1" ht="16.5" customHeight="1">
      <c r="A21" s="118" t="s">
        <v>149</v>
      </c>
      <c r="B21" s="12">
        <v>6183298182.95</v>
      </c>
      <c r="C21" s="12">
        <v>416242234</v>
      </c>
      <c r="D21" s="12">
        <f t="shared" si="2"/>
        <v>5767055948.95</v>
      </c>
      <c r="E21" s="12">
        <v>1152695339.15</v>
      </c>
      <c r="F21" s="12">
        <v>1150786236.99</v>
      </c>
      <c r="G21" s="12">
        <f t="shared" si="0"/>
        <v>1909102.1600000858</v>
      </c>
      <c r="H21" s="121">
        <v>0</v>
      </c>
      <c r="I21" s="12">
        <v>295505</v>
      </c>
      <c r="J21" s="17">
        <v>-12570685917.8</v>
      </c>
      <c r="K21" s="119">
        <f t="shared" si="1"/>
        <v>-12568481310.64</v>
      </c>
      <c r="L21" s="27" t="s">
        <v>33</v>
      </c>
      <c r="M21" s="6"/>
    </row>
    <row r="22" spans="1:13" s="122" customFormat="1" ht="16.5" customHeight="1">
      <c r="A22" s="118" t="s">
        <v>150</v>
      </c>
      <c r="B22" s="12">
        <v>6173835241.83</v>
      </c>
      <c r="C22" s="12">
        <v>396482397</v>
      </c>
      <c r="D22" s="12">
        <v>5777352844.83</v>
      </c>
      <c r="E22" s="12">
        <v>1162209198.3700001</v>
      </c>
      <c r="F22" s="12">
        <v>1080101557.4199998</v>
      </c>
      <c r="G22" s="12">
        <f t="shared" si="0"/>
        <v>82107640.95000029</v>
      </c>
      <c r="H22" s="121">
        <v>0</v>
      </c>
      <c r="I22" s="12">
        <v>371677</v>
      </c>
      <c r="J22" s="17">
        <v>-13955311975</v>
      </c>
      <c r="K22" s="119">
        <f t="shared" si="1"/>
        <v>-13872832657.05</v>
      </c>
      <c r="L22" s="27" t="s">
        <v>35</v>
      </c>
      <c r="M22" s="6"/>
    </row>
    <row r="23" spans="1:13" s="122" customFormat="1" ht="16.5" customHeight="1">
      <c r="A23" s="118" t="s">
        <v>151</v>
      </c>
      <c r="B23" s="65">
        <v>6171751561.709999</v>
      </c>
      <c r="C23" s="65">
        <v>452948062.36</v>
      </c>
      <c r="D23" s="65">
        <v>5718803499.349999</v>
      </c>
      <c r="E23" s="65">
        <v>1045778449.21</v>
      </c>
      <c r="F23" s="65">
        <v>1036091976.9700001</v>
      </c>
      <c r="G23" s="65">
        <f t="shared" si="0"/>
        <v>9686472.23999989</v>
      </c>
      <c r="H23" s="67">
        <v>-57996854</v>
      </c>
      <c r="I23" s="65">
        <v>114687</v>
      </c>
      <c r="J23" s="67">
        <v>-31698106891.199997</v>
      </c>
      <c r="K23" s="131">
        <f t="shared" si="1"/>
        <v>-31746302585.959995</v>
      </c>
      <c r="L23" s="27" t="s">
        <v>36</v>
      </c>
      <c r="M23" s="6"/>
    </row>
    <row r="24" spans="1:13" s="122" customFormat="1" ht="16.5" customHeight="1">
      <c r="A24" s="118" t="s">
        <v>152</v>
      </c>
      <c r="B24" s="65">
        <v>5111488777</v>
      </c>
      <c r="C24" s="132">
        <v>0</v>
      </c>
      <c r="D24" s="65">
        <f t="shared" si="2"/>
        <v>5111488777</v>
      </c>
      <c r="E24" s="65">
        <v>952311435.04</v>
      </c>
      <c r="F24" s="65">
        <v>930566533.68</v>
      </c>
      <c r="G24" s="65">
        <f>E24-F24</f>
        <v>21744901.360000014</v>
      </c>
      <c r="H24" s="67">
        <v>-588339133</v>
      </c>
      <c r="I24" s="132">
        <v>0</v>
      </c>
      <c r="J24" s="65">
        <v>18513892774</v>
      </c>
      <c r="K24" s="65">
        <f>G24+H24+I24+J24</f>
        <v>17947298542.36</v>
      </c>
      <c r="L24" s="27" t="s">
        <v>37</v>
      </c>
      <c r="M24" s="6"/>
    </row>
    <row r="25" spans="1:13" s="122" customFormat="1" ht="16.5" customHeight="1">
      <c r="A25" s="118" t="s">
        <v>153</v>
      </c>
      <c r="B25" s="65">
        <v>5445712070</v>
      </c>
      <c r="C25" s="132">
        <v>0</v>
      </c>
      <c r="D25" s="65">
        <f t="shared" si="2"/>
        <v>5445712070</v>
      </c>
      <c r="E25" s="65">
        <v>865756965.82</v>
      </c>
      <c r="F25" s="65">
        <v>932978682.46</v>
      </c>
      <c r="G25" s="133">
        <f>E25-F25</f>
        <v>-67221716.63999999</v>
      </c>
      <c r="H25" s="132">
        <v>0</v>
      </c>
      <c r="I25" s="132">
        <v>0</v>
      </c>
      <c r="J25" s="65">
        <v>34180016692</v>
      </c>
      <c r="K25" s="65">
        <f t="shared" si="1"/>
        <v>34112794975.36</v>
      </c>
      <c r="L25" s="27" t="s">
        <v>102</v>
      </c>
      <c r="M25" s="6"/>
    </row>
    <row r="26" spans="1:14" s="122" customFormat="1" ht="16.5" customHeight="1">
      <c r="A26" s="123" t="s">
        <v>154</v>
      </c>
      <c r="B26" s="75">
        <v>599762104</v>
      </c>
      <c r="C26" s="134">
        <v>0</v>
      </c>
      <c r="D26" s="75">
        <f t="shared" si="2"/>
        <v>599762104</v>
      </c>
      <c r="E26" s="75">
        <v>82208710.55</v>
      </c>
      <c r="F26" s="75">
        <v>75807158.72</v>
      </c>
      <c r="G26" s="75">
        <f aca="true" t="shared" si="3" ref="G26:G37">E26-F26</f>
        <v>6401551.829999998</v>
      </c>
      <c r="H26" s="75">
        <v>69824545</v>
      </c>
      <c r="I26" s="134">
        <v>0</v>
      </c>
      <c r="J26" s="75">
        <v>2017166225</v>
      </c>
      <c r="K26" s="75">
        <f>H26+I26+J26+G26</f>
        <v>2093392321.83</v>
      </c>
      <c r="L26" s="28" t="s">
        <v>2</v>
      </c>
      <c r="M26" s="6"/>
      <c r="N26" s="126"/>
    </row>
    <row r="27" spans="1:14" s="122" customFormat="1" ht="16.5" customHeight="1">
      <c r="A27" s="123" t="s">
        <v>155</v>
      </c>
      <c r="B27" s="75">
        <v>272849516</v>
      </c>
      <c r="C27" s="134">
        <v>0</v>
      </c>
      <c r="D27" s="75">
        <f t="shared" si="2"/>
        <v>272849516</v>
      </c>
      <c r="E27" s="75">
        <v>58960904.92</v>
      </c>
      <c r="F27" s="75">
        <v>67646628.68</v>
      </c>
      <c r="G27" s="135">
        <f t="shared" si="3"/>
        <v>-8685723.760000005</v>
      </c>
      <c r="H27" s="75">
        <v>61335531</v>
      </c>
      <c r="I27" s="134">
        <v>0</v>
      </c>
      <c r="J27" s="75">
        <v>5809471343</v>
      </c>
      <c r="K27" s="75">
        <f aca="true" t="shared" si="4" ref="K27:K37">H27+I27+J27+G27</f>
        <v>5862121150.24</v>
      </c>
      <c r="L27" s="28" t="s">
        <v>3</v>
      </c>
      <c r="M27" s="6"/>
      <c r="N27" s="126"/>
    </row>
    <row r="28" spans="1:13" ht="16.5" customHeight="1">
      <c r="A28" s="123" t="s">
        <v>156</v>
      </c>
      <c r="B28" s="75">
        <v>327819119</v>
      </c>
      <c r="C28" s="134">
        <v>0</v>
      </c>
      <c r="D28" s="75">
        <f t="shared" si="2"/>
        <v>327819119</v>
      </c>
      <c r="E28" s="75">
        <v>82853295.47</v>
      </c>
      <c r="F28" s="75">
        <v>87917093.62</v>
      </c>
      <c r="G28" s="135">
        <f t="shared" si="3"/>
        <v>-5063798.150000006</v>
      </c>
      <c r="H28" s="75">
        <v>76975928</v>
      </c>
      <c r="I28" s="134">
        <v>0</v>
      </c>
      <c r="J28" s="75">
        <v>3949511766</v>
      </c>
      <c r="K28" s="75">
        <f t="shared" si="4"/>
        <v>4021423895.85</v>
      </c>
      <c r="L28" s="28" t="s">
        <v>4</v>
      </c>
      <c r="M28" s="6"/>
    </row>
    <row r="29" spans="1:13" ht="16.5" customHeight="1">
      <c r="A29" s="123" t="s">
        <v>157</v>
      </c>
      <c r="B29" s="75">
        <v>382236432</v>
      </c>
      <c r="C29" s="134">
        <v>0</v>
      </c>
      <c r="D29" s="75">
        <f t="shared" si="2"/>
        <v>382236432</v>
      </c>
      <c r="E29" s="75">
        <v>70230874.55</v>
      </c>
      <c r="F29" s="75">
        <v>73944358.69</v>
      </c>
      <c r="G29" s="135">
        <f t="shared" si="3"/>
        <v>-3713484.1400000006</v>
      </c>
      <c r="H29" s="75">
        <v>46554567</v>
      </c>
      <c r="I29" s="134">
        <v>0</v>
      </c>
      <c r="J29" s="75">
        <v>1406256384</v>
      </c>
      <c r="K29" s="75">
        <f t="shared" si="4"/>
        <v>1449097466.86</v>
      </c>
      <c r="L29" s="28" t="s">
        <v>5</v>
      </c>
      <c r="M29" s="6"/>
    </row>
    <row r="30" spans="1:13" ht="16.5" customHeight="1">
      <c r="A30" s="123" t="s">
        <v>158</v>
      </c>
      <c r="B30" s="75">
        <v>420298277</v>
      </c>
      <c r="C30" s="134">
        <v>0</v>
      </c>
      <c r="D30" s="75">
        <f t="shared" si="2"/>
        <v>420298277</v>
      </c>
      <c r="E30" s="75">
        <v>70643154.4</v>
      </c>
      <c r="F30" s="75">
        <v>78481576.83</v>
      </c>
      <c r="G30" s="135">
        <f t="shared" si="3"/>
        <v>-7838422.429999992</v>
      </c>
      <c r="H30" s="75">
        <v>45013640</v>
      </c>
      <c r="I30" s="134">
        <v>0</v>
      </c>
      <c r="J30" s="75">
        <v>1453729063</v>
      </c>
      <c r="K30" s="75">
        <f t="shared" si="4"/>
        <v>1490904280.57</v>
      </c>
      <c r="L30" s="28" t="s">
        <v>6</v>
      </c>
      <c r="M30" s="6"/>
    </row>
    <row r="31" spans="1:13" ht="16.5" customHeight="1">
      <c r="A31" s="123" t="s">
        <v>159</v>
      </c>
      <c r="B31" s="75">
        <v>543078258</v>
      </c>
      <c r="C31" s="134">
        <v>0</v>
      </c>
      <c r="D31" s="75">
        <f t="shared" si="2"/>
        <v>543078258</v>
      </c>
      <c r="E31" s="75">
        <v>64549209.92</v>
      </c>
      <c r="F31" s="75">
        <v>76513822.23</v>
      </c>
      <c r="G31" s="135">
        <f t="shared" si="3"/>
        <v>-11964612.310000002</v>
      </c>
      <c r="H31" s="75">
        <v>35053284</v>
      </c>
      <c r="I31" s="134">
        <v>0</v>
      </c>
      <c r="J31" s="75">
        <v>2219823958</v>
      </c>
      <c r="K31" s="75">
        <f t="shared" si="4"/>
        <v>2242912629.69</v>
      </c>
      <c r="L31" s="28" t="s">
        <v>7</v>
      </c>
      <c r="M31" s="6"/>
    </row>
    <row r="32" spans="1:13" ht="16.5" customHeight="1">
      <c r="A32" s="123" t="s">
        <v>160</v>
      </c>
      <c r="B32" s="75">
        <v>458333097</v>
      </c>
      <c r="C32" s="134">
        <v>0</v>
      </c>
      <c r="D32" s="75">
        <f t="shared" si="2"/>
        <v>458333097</v>
      </c>
      <c r="E32" s="75">
        <v>87999309.21</v>
      </c>
      <c r="F32" s="75">
        <v>73664205.87</v>
      </c>
      <c r="G32" s="75">
        <f t="shared" si="3"/>
        <v>14335103.339999989</v>
      </c>
      <c r="H32" s="75">
        <v>46130430</v>
      </c>
      <c r="I32" s="134">
        <v>0</v>
      </c>
      <c r="J32" s="75">
        <v>1506426370</v>
      </c>
      <c r="K32" s="75">
        <f t="shared" si="4"/>
        <v>1566891903.34</v>
      </c>
      <c r="L32" s="28" t="s">
        <v>8</v>
      </c>
      <c r="M32" s="6"/>
    </row>
    <row r="33" spans="1:13" ht="16.5" customHeight="1">
      <c r="A33" s="123" t="s">
        <v>161</v>
      </c>
      <c r="B33" s="75">
        <v>468133418</v>
      </c>
      <c r="C33" s="134">
        <v>0</v>
      </c>
      <c r="D33" s="75">
        <f t="shared" si="2"/>
        <v>468133418</v>
      </c>
      <c r="E33" s="75">
        <v>75111138.58</v>
      </c>
      <c r="F33" s="75">
        <v>84400012.18</v>
      </c>
      <c r="G33" s="135">
        <f t="shared" si="3"/>
        <v>-9288873.600000009</v>
      </c>
      <c r="H33" s="75">
        <v>49030448</v>
      </c>
      <c r="I33" s="134">
        <v>0</v>
      </c>
      <c r="J33" s="75">
        <v>1802261433</v>
      </c>
      <c r="K33" s="75">
        <f t="shared" si="4"/>
        <v>1842003007.4</v>
      </c>
      <c r="L33" s="28" t="s">
        <v>9</v>
      </c>
      <c r="M33" s="6"/>
    </row>
    <row r="34" spans="1:13" ht="16.5" customHeight="1">
      <c r="A34" s="123" t="s">
        <v>162</v>
      </c>
      <c r="B34" s="75">
        <v>417075498</v>
      </c>
      <c r="C34" s="134">
        <v>0</v>
      </c>
      <c r="D34" s="75">
        <f t="shared" si="2"/>
        <v>417075498</v>
      </c>
      <c r="E34" s="75">
        <v>71674948.44</v>
      </c>
      <c r="F34" s="75">
        <v>74940071.48</v>
      </c>
      <c r="G34" s="135">
        <f t="shared" si="3"/>
        <v>-3265123.0400000066</v>
      </c>
      <c r="H34" s="75">
        <v>66081268</v>
      </c>
      <c r="I34" s="134">
        <v>0</v>
      </c>
      <c r="J34" s="75">
        <v>5618966652</v>
      </c>
      <c r="K34" s="75">
        <f t="shared" si="4"/>
        <v>5681782796.96</v>
      </c>
      <c r="L34" s="28" t="s">
        <v>10</v>
      </c>
      <c r="M34" s="6"/>
    </row>
    <row r="35" spans="1:13" ht="16.5" customHeight="1">
      <c r="A35" s="123" t="s">
        <v>163</v>
      </c>
      <c r="B35" s="75">
        <v>399627544</v>
      </c>
      <c r="C35" s="134">
        <v>0</v>
      </c>
      <c r="D35" s="75">
        <f t="shared" si="2"/>
        <v>399627544</v>
      </c>
      <c r="E35" s="75">
        <v>75162030.14</v>
      </c>
      <c r="F35" s="75">
        <v>76111111.87</v>
      </c>
      <c r="G35" s="135">
        <f t="shared" si="3"/>
        <v>-949081.7300000042</v>
      </c>
      <c r="H35" s="75">
        <v>50894387</v>
      </c>
      <c r="I35" s="134">
        <v>0</v>
      </c>
      <c r="J35" s="75">
        <v>2192105869</v>
      </c>
      <c r="K35" s="75">
        <f t="shared" si="4"/>
        <v>2242051174.27</v>
      </c>
      <c r="L35" s="28" t="s">
        <v>11</v>
      </c>
      <c r="M35" s="6"/>
    </row>
    <row r="36" spans="1:13" ht="16.5" customHeight="1">
      <c r="A36" s="123" t="s">
        <v>164</v>
      </c>
      <c r="B36" s="75">
        <v>424149515</v>
      </c>
      <c r="C36" s="134">
        <v>0</v>
      </c>
      <c r="D36" s="75">
        <f t="shared" si="2"/>
        <v>424149515</v>
      </c>
      <c r="E36" s="75">
        <v>69872280.21</v>
      </c>
      <c r="F36" s="75">
        <v>74434734.74</v>
      </c>
      <c r="G36" s="135">
        <f t="shared" si="3"/>
        <v>-4562454.530000001</v>
      </c>
      <c r="H36" s="75">
        <v>48155271</v>
      </c>
      <c r="I36" s="134">
        <v>0</v>
      </c>
      <c r="J36" s="75">
        <v>2571636134</v>
      </c>
      <c r="K36" s="75">
        <f t="shared" si="4"/>
        <v>2615228950.47</v>
      </c>
      <c r="L36" s="28" t="s">
        <v>12</v>
      </c>
      <c r="M36" s="6"/>
    </row>
    <row r="37" spans="1:13" ht="16.5" customHeight="1" thickBot="1">
      <c r="A37" s="124" t="s">
        <v>165</v>
      </c>
      <c r="B37" s="82">
        <f>B25-B26-B27-B28-B29-B30-B31-B32-B33-B34-B35-B36</f>
        <v>732349292</v>
      </c>
      <c r="C37" s="136">
        <v>0</v>
      </c>
      <c r="D37" s="82">
        <f t="shared" si="2"/>
        <v>732349292</v>
      </c>
      <c r="E37" s="82">
        <v>56491109.43</v>
      </c>
      <c r="F37" s="82">
        <v>89117907.55</v>
      </c>
      <c r="G37" s="137">
        <f t="shared" si="3"/>
        <v>-32626798.119999997</v>
      </c>
      <c r="H37" s="137">
        <v>-595049299</v>
      </c>
      <c r="I37" s="136">
        <v>0</v>
      </c>
      <c r="J37" s="82">
        <f>J25-J26-J27-J28-J29-J30-J31-J32-J33-J34-J35-J36</f>
        <v>3632661495</v>
      </c>
      <c r="K37" s="138">
        <f t="shared" si="4"/>
        <v>3004985397.88</v>
      </c>
      <c r="L37" s="29" t="s">
        <v>13</v>
      </c>
      <c r="M37" s="6"/>
    </row>
    <row r="38" spans="1:13" ht="16.5" customHeight="1">
      <c r="A38" s="142" t="s">
        <v>166</v>
      </c>
      <c r="B38" s="139"/>
      <c r="C38" s="139"/>
      <c r="D38" s="139"/>
      <c r="E38" s="139"/>
      <c r="F38" s="139"/>
      <c r="G38" s="140" t="s">
        <v>177</v>
      </c>
      <c r="H38" s="139"/>
      <c r="I38" s="141"/>
      <c r="J38" s="141"/>
      <c r="K38" s="141"/>
      <c r="L38" s="87"/>
      <c r="M38" s="87"/>
    </row>
    <row r="39" spans="2:11" ht="16.5" customHeight="1">
      <c r="B39" s="139"/>
      <c r="C39" s="139"/>
      <c r="D39" s="139"/>
      <c r="E39" s="139"/>
      <c r="F39" s="139"/>
      <c r="G39" s="140" t="s">
        <v>174</v>
      </c>
      <c r="H39" s="139"/>
      <c r="I39" s="139"/>
      <c r="J39" s="139"/>
      <c r="K39" s="139"/>
    </row>
    <row r="40" spans="5:10" ht="16.5">
      <c r="E40" s="127"/>
      <c r="J40" s="18"/>
    </row>
    <row r="41" spans="10:11" ht="16.5">
      <c r="J41" s="18"/>
      <c r="K41" s="125"/>
    </row>
    <row r="42" ht="16.5">
      <c r="J42" s="18"/>
    </row>
    <row r="43" ht="16.5">
      <c r="J43" s="18"/>
    </row>
    <row r="44" ht="16.5">
      <c r="J44" s="18"/>
    </row>
    <row r="45" ht="16.5">
      <c r="J45" s="18"/>
    </row>
    <row r="46" ht="16.5">
      <c r="J46" s="18"/>
    </row>
    <row r="47" ht="16.5">
      <c r="J47" s="18"/>
    </row>
    <row r="48" ht="16.5">
      <c r="J48" s="18"/>
    </row>
    <row r="49" ht="16.5">
      <c r="J49" s="18"/>
    </row>
    <row r="50" ht="16.5">
      <c r="J50" s="18"/>
    </row>
    <row r="51" ht="16.5">
      <c r="J51" s="18"/>
    </row>
    <row r="52" ht="16.5">
      <c r="J52" s="18"/>
    </row>
    <row r="53" ht="16.5">
      <c r="J53" s="18"/>
    </row>
  </sheetData>
  <sheetProtection/>
  <mergeCells count="10">
    <mergeCell ref="A1:F1"/>
    <mergeCell ref="G1:L1"/>
    <mergeCell ref="A2:B2"/>
    <mergeCell ref="A3:F3"/>
    <mergeCell ref="G3:L3"/>
    <mergeCell ref="A5:A8"/>
    <mergeCell ref="B5:D5"/>
    <mergeCell ref="G5:K5"/>
    <mergeCell ref="L5:L8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160" useFirstPageNumber="1" horizontalDpi="600" verticalDpi="600" orientation="portrait" paperSize="9" scale="98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陳中興</dc:creator>
  <cp:keywords/>
  <dc:description/>
  <cp:lastModifiedBy>NHI</cp:lastModifiedBy>
  <cp:lastPrinted>2012-10-04T03:12:56Z</cp:lastPrinted>
  <dcterms:created xsi:type="dcterms:W3CDTF">2000-01-24T00:56:57Z</dcterms:created>
  <dcterms:modified xsi:type="dcterms:W3CDTF">2012-10-11T04:03:33Z</dcterms:modified>
  <cp:category/>
  <cp:version/>
  <cp:contentType/>
  <cp:contentStatus/>
</cp:coreProperties>
</file>