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0" windowWidth="11610" windowHeight="5460" activeTab="0"/>
  </bookViews>
  <sheets>
    <sheet name="乙案B公式(5743)" sheetId="1" r:id="rId1"/>
  </sheets>
  <definedNames>
    <definedName name="_xlnm.Print_Area" localSheetId="0">'乙案B公式(5743)'!$A$1:$AM$29</definedName>
  </definedNames>
  <calcPr fullCalcOnLoad="1"/>
</workbook>
</file>

<file path=xl/sharedStrings.xml><?xml version="1.0" encoding="utf-8"?>
<sst xmlns="http://schemas.openxmlformats.org/spreadsheetml/2006/main" count="73" uniqueCount="72">
  <si>
    <t>新竹市</t>
  </si>
  <si>
    <t>嘉義市</t>
  </si>
  <si>
    <t>合計</t>
  </si>
  <si>
    <t>公部門現有社工人數(2)</t>
  </si>
  <si>
    <t>委辦之社工人數(3)</t>
  </si>
  <si>
    <t>合計(2-3)</t>
  </si>
  <si>
    <t>3分之1委外</t>
  </si>
  <si>
    <t>南投縣</t>
  </si>
  <si>
    <t>縣市別</t>
  </si>
  <si>
    <t>合計(1)=
(2)+(3)</t>
  </si>
  <si>
    <t>推估結果</t>
  </si>
  <si>
    <t>臺北市</t>
  </si>
  <si>
    <t>桃園縣</t>
  </si>
  <si>
    <t>新竹縣</t>
  </si>
  <si>
    <t>苗栗縣</t>
  </si>
  <si>
    <t>彰化縣</t>
  </si>
  <si>
    <t>嘉義縣</t>
  </si>
  <si>
    <t>屏東縣</t>
  </si>
  <si>
    <t>基隆市</t>
  </si>
  <si>
    <t>連江縣</t>
  </si>
  <si>
    <t>員額(5)=
(4)*1/3</t>
  </si>
  <si>
    <t>澎湖縣</t>
  </si>
  <si>
    <t>宜蘭縣</t>
  </si>
  <si>
    <t>花蓮縣</t>
  </si>
  <si>
    <t>應配置人力(4)=(5)+(6)</t>
  </si>
  <si>
    <t>現有約聘社工人數(2-2)</t>
  </si>
  <si>
    <t>進用總員額(6)=
(4)-(5)</t>
  </si>
  <si>
    <t>扣除現有編制內員額後需進用之員額(7)=
(6)-(2-1)</t>
  </si>
  <si>
    <t>扣除現有社工人數需再增加員額(8)=
(6)-(2)</t>
  </si>
  <si>
    <t>合理推估
(4)</t>
  </si>
  <si>
    <t>雲林縣</t>
  </si>
  <si>
    <t>金門縣</t>
  </si>
  <si>
    <t xml:space="preserve">
106</t>
  </si>
  <si>
    <t xml:space="preserve">
107</t>
  </si>
  <si>
    <t xml:space="preserve">
108</t>
  </si>
  <si>
    <t xml:space="preserve">
109</t>
  </si>
  <si>
    <t xml:space="preserve">
110</t>
  </si>
  <si>
    <t xml:space="preserve">
111</t>
  </si>
  <si>
    <t xml:space="preserve">
112</t>
  </si>
  <si>
    <t>附表1 社工人力配置推估數、進用期程及員額表</t>
  </si>
  <si>
    <t>臺東縣</t>
  </si>
  <si>
    <t>以約聘人員進用</t>
  </si>
  <si>
    <t>納入組織編制員額</t>
  </si>
  <si>
    <t>辦理身心障礙者ICF業務社工人力需求推估 (9)</t>
  </si>
  <si>
    <t>設置公部門之員額 (12) = (2-3) + (11)</t>
  </si>
  <si>
    <t>公部門須納編員額 (13) = (12)*3/5</t>
  </si>
  <si>
    <t xml:space="preserve">3分之2採修改組織法規以職員及約聘僱人員方式予以進用
</t>
  </si>
  <si>
    <t>以總人口數（以社福績效考核績優且社工人力較佳3縣市平均每位社工服務5,640位民眾為基準值估算，再加上人口密度、老年人口數、身障人口數、保護個案通報數及津貼補助人數予以加權調整）推估社工人力需求</t>
  </si>
  <si>
    <t>合理總員額數 (10) = (4) + (9)</t>
  </si>
  <si>
    <t xml:space="preserve">
113</t>
  </si>
  <si>
    <t xml:space="preserve">
114</t>
  </si>
  <si>
    <t>106-114年納編總數</t>
  </si>
  <si>
    <t>各地方政府106-114年進用納入編制員額 (16)</t>
  </si>
  <si>
    <t>備註:
一、地方政府如能縮短納編期程提前達成，則無須依本部所規劃期程辦理。
二、地方政府如於實務執行上確有困難，得專案報內政部核准後據以執行。
三、本表社工人力推估係為社工人力配置之基本需求，對於各縣市因特殊環境因素之特殊需要而須再增加之社工人力，宜請地方政自行評估調增，所需經費並由地方政府自籌。</t>
  </si>
  <si>
    <t>併同ICF須增加之社工人力 (11) = (8) + (9)</t>
  </si>
  <si>
    <t>須再納編員額數 (14) = (13)-(2-1)</t>
  </si>
  <si>
    <t>須再增加約聘員額數 (15) = (12)-(13)-(2-2)</t>
  </si>
  <si>
    <t>102 (16-3) = (11)-(16-1)/5</t>
  </si>
  <si>
    <t>101
(含ICF業務人力) (16-2) = (11)-(16-1)/5</t>
  </si>
  <si>
    <t>100
(含ICF業務人力) (16-1)</t>
  </si>
  <si>
    <t>105 (16-6) = (11)-(16-1)/5</t>
  </si>
  <si>
    <t>104 (16-5) =  (11)-(16-1)/5</t>
  </si>
  <si>
    <t>103 (16-4) =  (11)-(16-1)/5</t>
  </si>
  <si>
    <t>各地方政府100-105年須增加進用之員額分配 (16) = (11)</t>
  </si>
  <si>
    <t>府內預算</t>
  </si>
  <si>
    <t>中央補助兒少保護社工人員</t>
  </si>
  <si>
    <t>中央補助家庭暴力及性侵害防治社工人員</t>
  </si>
  <si>
    <t>現有編制內員額(2-1)</t>
  </si>
  <si>
    <t>新北市</t>
  </si>
  <si>
    <t>臺中市</t>
  </si>
  <si>
    <t>臺南市</t>
  </si>
  <si>
    <t>高雄市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</si>
</sst>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0_ ;[Red]\-0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);[Red]\(0\)"/>
    <numFmt numFmtId="182" formatCode="[$-404]AM/PM\ hh:mm:ss"/>
    <numFmt numFmtId="183" formatCode="#,##0_ "/>
    <numFmt numFmtId="184" formatCode="_-* #,##0_-;\-* #,##0_-;_-* &quot;-&quot;??_-;_-@_-"/>
    <numFmt numFmtId="185" formatCode="#,##0_);[Red]\(#,##0\)"/>
    <numFmt numFmtId="186" formatCode="0.00_ "/>
    <numFmt numFmtId="187" formatCode="0.00_);[Red]\(0.00\)"/>
  </numFmts>
  <fonts count="53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標楷體"/>
      <family val="4"/>
    </font>
    <font>
      <sz val="11"/>
      <name val="標楷體"/>
      <family val="4"/>
    </font>
    <font>
      <b/>
      <sz val="10"/>
      <name val="標楷體"/>
      <family val="4"/>
    </font>
    <font>
      <sz val="11"/>
      <color indexed="20"/>
      <name val="標楷體"/>
      <family val="4"/>
    </font>
    <font>
      <b/>
      <sz val="11"/>
      <name val="標楷體"/>
      <family val="4"/>
    </font>
    <font>
      <sz val="11"/>
      <color indexed="10"/>
      <name val="標楷體"/>
      <family val="4"/>
    </font>
    <font>
      <sz val="11"/>
      <color indexed="12"/>
      <name val="標楷體"/>
      <family val="4"/>
    </font>
    <font>
      <sz val="11"/>
      <color indexed="57"/>
      <name val="標楷體"/>
      <family val="4"/>
    </font>
    <font>
      <b/>
      <sz val="8"/>
      <name val="標楷體"/>
      <family val="4"/>
    </font>
    <font>
      <b/>
      <sz val="9"/>
      <name val="標楷體"/>
      <family val="4"/>
    </font>
    <font>
      <sz val="12"/>
      <name val="標楷體"/>
      <family val="4"/>
    </font>
    <font>
      <b/>
      <sz val="12"/>
      <color indexed="10"/>
      <name val="新細明體"/>
      <family val="1"/>
    </font>
    <font>
      <sz val="9"/>
      <name val="標楷體"/>
      <family val="4"/>
    </font>
    <font>
      <b/>
      <sz val="12"/>
      <name val="標楷體"/>
      <family val="4"/>
    </font>
    <font>
      <b/>
      <sz val="14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0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right" vertical="center" wrapText="1"/>
    </xf>
    <xf numFmtId="0" fontId="5" fillId="33" borderId="11" xfId="0" applyFont="1" applyFill="1" applyBorder="1" applyAlignment="1">
      <alignment horizontal="right" vertical="center" wrapText="1"/>
    </xf>
    <xf numFmtId="1" fontId="5" fillId="0" borderId="11" xfId="0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6" fontId="5" fillId="33" borderId="11" xfId="0" applyNumberFormat="1" applyFont="1" applyFill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1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0" fillId="34" borderId="0" xfId="0" applyFill="1" applyAlignment="1">
      <alignment vertical="center"/>
    </xf>
    <xf numFmtId="0" fontId="5" fillId="0" borderId="11" xfId="0" applyFont="1" applyBorder="1" applyAlignment="1">
      <alignment vertical="center" wrapText="1"/>
    </xf>
    <xf numFmtId="185" fontId="0" fillId="0" borderId="0" xfId="0" applyNumberFormat="1" applyAlignment="1">
      <alignment vertical="center" wrapText="1"/>
    </xf>
    <xf numFmtId="185" fontId="13" fillId="0" borderId="13" xfId="0" applyNumberFormat="1" applyFont="1" applyBorder="1" applyAlignment="1">
      <alignment vertical="center" wrapText="1"/>
    </xf>
    <xf numFmtId="1" fontId="8" fillId="34" borderId="11" xfId="0" applyNumberFormat="1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0" xfId="0" applyFill="1" applyAlignment="1">
      <alignment horizontal="right" vertical="center"/>
    </xf>
    <xf numFmtId="185" fontId="0" fillId="0" borderId="0" xfId="0" applyNumberFormat="1" applyFill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1" fontId="8" fillId="0" borderId="11" xfId="0" applyNumberFormat="1" applyFont="1" applyFill="1" applyBorder="1" applyAlignment="1">
      <alignment vertical="center"/>
    </xf>
    <xf numFmtId="185" fontId="8" fillId="0" borderId="11" xfId="0" applyNumberFormat="1" applyFont="1" applyFill="1" applyBorder="1" applyAlignment="1">
      <alignment vertical="center" wrapText="1"/>
    </xf>
    <xf numFmtId="1" fontId="5" fillId="33" borderId="11" xfId="0" applyNumberFormat="1" applyFont="1" applyFill="1" applyBorder="1" applyAlignment="1">
      <alignment vertical="center"/>
    </xf>
    <xf numFmtId="1" fontId="9" fillId="35" borderId="11" xfId="0" applyNumberFormat="1" applyFont="1" applyFill="1" applyBorder="1" applyAlignment="1">
      <alignment vertical="center"/>
    </xf>
    <xf numFmtId="0" fontId="13" fillId="35" borderId="13" xfId="0" applyFont="1" applyFill="1" applyBorder="1" applyAlignment="1">
      <alignment vertical="center" wrapText="1"/>
    </xf>
    <xf numFmtId="0" fontId="8" fillId="34" borderId="14" xfId="0" applyFont="1" applyFill="1" applyBorder="1" applyAlignment="1">
      <alignment vertical="top" wrapText="1"/>
    </xf>
    <xf numFmtId="1" fontId="8" fillId="33" borderId="11" xfId="0" applyNumberFormat="1" applyFont="1" applyFill="1" applyBorder="1" applyAlignment="1">
      <alignment vertical="center"/>
    </xf>
    <xf numFmtId="1" fontId="17" fillId="34" borderId="11" xfId="0" applyNumberFormat="1" applyFont="1" applyFill="1" applyBorder="1" applyAlignment="1">
      <alignment vertical="center"/>
    </xf>
    <xf numFmtId="0" fontId="14" fillId="33" borderId="11" xfId="0" applyNumberFormat="1" applyFont="1" applyFill="1" applyBorder="1" applyAlignment="1">
      <alignment vertical="center"/>
    </xf>
    <xf numFmtId="1" fontId="5" fillId="0" borderId="11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187" fontId="0" fillId="0" borderId="0" xfId="0" applyNumberFormat="1" applyAlignment="1">
      <alignment vertical="center"/>
    </xf>
    <xf numFmtId="0" fontId="6" fillId="33" borderId="15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vertical="center" wrapText="1"/>
    </xf>
    <xf numFmtId="0" fontId="0" fillId="36" borderId="0" xfId="0" applyFill="1" applyAlignment="1">
      <alignment vertical="center"/>
    </xf>
    <xf numFmtId="1" fontId="9" fillId="36" borderId="11" xfId="0" applyNumberFormat="1" applyFont="1" applyFill="1" applyBorder="1" applyAlignment="1">
      <alignment vertical="center"/>
    </xf>
    <xf numFmtId="0" fontId="5" fillId="36" borderId="0" xfId="0" applyFont="1" applyFill="1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34" borderId="14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top" wrapText="1"/>
    </xf>
    <xf numFmtId="0" fontId="0" fillId="0" borderId="11" xfId="0" applyBorder="1" applyAlignment="1">
      <alignment vertical="center" wrapText="1"/>
    </xf>
    <xf numFmtId="0" fontId="5" fillId="37" borderId="11" xfId="0" applyFont="1" applyFill="1" applyBorder="1" applyAlignment="1">
      <alignment vertical="center" wrapText="1"/>
    </xf>
    <xf numFmtId="176" fontId="5" fillId="37" borderId="18" xfId="0" applyNumberFormat="1" applyFont="1" applyFill="1" applyBorder="1" applyAlignment="1">
      <alignment horizontal="right" vertical="center" wrapText="1"/>
    </xf>
    <xf numFmtId="176" fontId="5" fillId="37" borderId="11" xfId="0" applyNumberFormat="1" applyFont="1" applyFill="1" applyBorder="1" applyAlignment="1">
      <alignment horizontal="right" vertical="center" wrapText="1"/>
    </xf>
    <xf numFmtId="0" fontId="8" fillId="34" borderId="11" xfId="0" applyFont="1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6" fillId="34" borderId="11" xfId="0" applyFont="1" applyFill="1" applyBorder="1" applyAlignment="1">
      <alignment vertical="center" wrapText="1"/>
    </xf>
    <xf numFmtId="0" fontId="0" fillId="34" borderId="11" xfId="0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187" fontId="5" fillId="0" borderId="17" xfId="0" applyNumberFormat="1" applyFont="1" applyBorder="1" applyAlignment="1">
      <alignment vertical="center" wrapText="1"/>
    </xf>
    <xf numFmtId="187" fontId="14" fillId="0" borderId="17" xfId="0" applyNumberFormat="1" applyFont="1" applyBorder="1" applyAlignment="1">
      <alignment vertical="center" wrapText="1"/>
    </xf>
    <xf numFmtId="0" fontId="14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176" fontId="5" fillId="0" borderId="10" xfId="0" applyNumberFormat="1" applyFont="1" applyBorder="1" applyAlignment="1">
      <alignment horizontal="right" vertical="center" wrapText="1"/>
    </xf>
    <xf numFmtId="176" fontId="5" fillId="0" borderId="18" xfId="0" applyNumberFormat="1" applyFont="1" applyBorder="1" applyAlignment="1">
      <alignment horizontal="right" vertical="center" wrapText="1"/>
    </xf>
    <xf numFmtId="0" fontId="15" fillId="0" borderId="0" xfId="0" applyFont="1" applyFill="1" applyBorder="1" applyAlignment="1">
      <alignment horizontal="right" vertical="center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186" fontId="14" fillId="36" borderId="13" xfId="0" applyNumberFormat="1" applyFont="1" applyFill="1" applyBorder="1" applyAlignment="1">
      <alignment vertical="center" wrapText="1"/>
    </xf>
    <xf numFmtId="0" fontId="0" fillId="36" borderId="14" xfId="0" applyFill="1" applyBorder="1" applyAlignment="1">
      <alignment vertical="center" wrapText="1"/>
    </xf>
    <xf numFmtId="0" fontId="0" fillId="36" borderId="20" xfId="0" applyFill="1" applyBorder="1" applyAlignment="1">
      <alignment vertical="center" wrapText="1"/>
    </xf>
    <xf numFmtId="186" fontId="14" fillId="0" borderId="13" xfId="0" applyNumberFormat="1" applyFont="1" applyBorder="1" applyAlignment="1">
      <alignment vertical="center" wrapText="1"/>
    </xf>
    <xf numFmtId="186" fontId="14" fillId="0" borderId="14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8" fontId="14" fillId="35" borderId="13" xfId="0" applyNumberFormat="1" applyFont="1" applyFill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4" xfId="0" applyFont="1" applyBorder="1" applyAlignment="1">
      <alignment vertical="center"/>
    </xf>
    <xf numFmtId="0" fontId="5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5" fillId="0" borderId="22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4" fillId="35" borderId="13" xfId="0" applyFont="1" applyFill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AP69"/>
  <sheetViews>
    <sheetView tabSelected="1" view="pageBreakPreview" zoomScale="75" zoomScaleSheetLayoutView="75" zoomScalePageLayoutView="0" workbookViewId="0" topLeftCell="A1">
      <selection activeCell="C10" sqref="C10"/>
    </sheetView>
  </sheetViews>
  <sheetFormatPr defaultColWidth="5.625" defaultRowHeight="16.5"/>
  <cols>
    <col min="1" max="1" width="8.625" style="0" customWidth="1"/>
    <col min="2" max="2" width="7.375" style="0" customWidth="1"/>
    <col min="3" max="3" width="7.25390625" style="0" customWidth="1"/>
    <col min="4" max="4" width="6.375" style="16" customWidth="1"/>
    <col min="5" max="5" width="5.625" style="0" hidden="1" customWidth="1"/>
    <col min="6" max="8" width="5.625" style="0" customWidth="1"/>
    <col min="9" max="9" width="7.375" style="0" customWidth="1"/>
    <col min="10" max="10" width="5.625" style="0" customWidth="1"/>
    <col min="11" max="11" width="6.25390625" style="0" customWidth="1"/>
    <col min="12" max="12" width="7.25390625" style="0" customWidth="1"/>
    <col min="13" max="13" width="8.625" style="19" customWidth="1"/>
    <col min="14" max="14" width="6.375" style="0" customWidth="1"/>
    <col min="15" max="15" width="6.125" style="17" customWidth="1"/>
    <col min="16" max="16" width="7.00390625" style="0" customWidth="1"/>
    <col min="17" max="17" width="6.875" style="0" customWidth="1"/>
    <col min="18" max="18" width="6.625" style="41" customWidth="1"/>
    <col min="19" max="19" width="7.75390625" style="0" customWidth="1"/>
    <col min="20" max="20" width="8.875" style="0" customWidth="1"/>
    <col min="21" max="21" width="8.25390625" style="0" customWidth="1"/>
    <col min="22" max="22" width="7.50390625" style="0" customWidth="1"/>
    <col min="23" max="23" width="8.125" style="17" customWidth="1"/>
    <col min="24" max="24" width="7.00390625" style="17" customWidth="1"/>
    <col min="25" max="25" width="6.75390625" style="17" customWidth="1"/>
    <col min="26" max="26" width="6.625" style="17" customWidth="1"/>
    <col min="27" max="28" width="5.625" style="0" customWidth="1"/>
    <col min="29" max="29" width="5.625" style="0" hidden="1" customWidth="1"/>
    <col min="30" max="30" width="4.50390625" style="0" customWidth="1"/>
    <col min="31" max="31" width="4.875" style="0" customWidth="1"/>
    <col min="32" max="32" width="5.00390625" style="0" customWidth="1"/>
    <col min="33" max="33" width="4.50390625" style="0" customWidth="1"/>
    <col min="34" max="35" width="4.75390625" style="0" customWidth="1"/>
    <col min="36" max="36" width="4.25390625" style="0" customWidth="1"/>
    <col min="37" max="38" width="4.75390625" style="0" customWidth="1"/>
    <col min="39" max="39" width="4.375" style="0" customWidth="1"/>
    <col min="40" max="41" width="5.625" style="0" customWidth="1"/>
    <col min="42" max="42" width="8.625" style="38" bestFit="1" customWidth="1"/>
  </cols>
  <sheetData>
    <row r="1" spans="1:26" ht="19.5">
      <c r="A1" s="37" t="s">
        <v>39</v>
      </c>
      <c r="O1" s="1"/>
      <c r="P1" s="1"/>
      <c r="Q1" s="1"/>
      <c r="R1" s="1"/>
      <c r="S1" s="1"/>
      <c r="T1" s="1"/>
      <c r="U1" s="1"/>
      <c r="V1" s="1"/>
      <c r="W1" s="64"/>
      <c r="X1" s="64"/>
      <c r="Y1" s="64"/>
      <c r="Z1" s="64"/>
    </row>
    <row r="2" spans="1:39" ht="65.25" customHeight="1">
      <c r="A2" s="88" t="s">
        <v>8</v>
      </c>
      <c r="B2" s="88" t="s">
        <v>9</v>
      </c>
      <c r="C2" s="89" t="s">
        <v>3</v>
      </c>
      <c r="D2" s="90"/>
      <c r="E2" s="90"/>
      <c r="F2" s="90"/>
      <c r="G2" s="90"/>
      <c r="H2" s="90"/>
      <c r="I2" s="91"/>
      <c r="J2" s="65" t="s">
        <v>4</v>
      </c>
      <c r="K2" s="72" t="s">
        <v>47</v>
      </c>
      <c r="L2" s="73"/>
      <c r="M2" s="73"/>
      <c r="N2" s="73"/>
      <c r="O2" s="74"/>
      <c r="P2" s="78" t="s">
        <v>43</v>
      </c>
      <c r="Q2" s="78" t="s">
        <v>48</v>
      </c>
      <c r="R2" s="75" t="s">
        <v>54</v>
      </c>
      <c r="S2" s="85" t="s">
        <v>44</v>
      </c>
      <c r="T2" s="100" t="s">
        <v>45</v>
      </c>
      <c r="U2" s="100" t="s">
        <v>55</v>
      </c>
      <c r="V2" s="100" t="s">
        <v>56</v>
      </c>
      <c r="W2" s="52" t="s">
        <v>63</v>
      </c>
      <c r="X2" s="53"/>
      <c r="Y2" s="53"/>
      <c r="Z2" s="53"/>
      <c r="AA2" s="53"/>
      <c r="AB2" s="53"/>
      <c r="AC2" s="44"/>
      <c r="AD2" s="52" t="s">
        <v>52</v>
      </c>
      <c r="AE2" s="53"/>
      <c r="AF2" s="53"/>
      <c r="AG2" s="53"/>
      <c r="AH2" s="53"/>
      <c r="AI2" s="53"/>
      <c r="AJ2" s="53"/>
      <c r="AK2" s="53"/>
      <c r="AL2" s="53"/>
      <c r="AM2" s="53"/>
    </row>
    <row r="3" spans="1:39" ht="28.5" customHeight="1">
      <c r="A3" s="101"/>
      <c r="B3" s="66"/>
      <c r="C3" s="92"/>
      <c r="D3" s="93"/>
      <c r="E3" s="93"/>
      <c r="F3" s="93"/>
      <c r="G3" s="93"/>
      <c r="H3" s="93"/>
      <c r="I3" s="94"/>
      <c r="J3" s="66"/>
      <c r="K3" s="13" t="s">
        <v>10</v>
      </c>
      <c r="L3" s="82" t="s">
        <v>24</v>
      </c>
      <c r="M3" s="83"/>
      <c r="N3" s="83"/>
      <c r="O3" s="84"/>
      <c r="P3" s="79"/>
      <c r="Q3" s="81"/>
      <c r="R3" s="76"/>
      <c r="S3" s="86"/>
      <c r="T3" s="86"/>
      <c r="U3" s="86"/>
      <c r="V3" s="86"/>
      <c r="W3" s="53"/>
      <c r="X3" s="54"/>
      <c r="Y3" s="54"/>
      <c r="Z3" s="54"/>
      <c r="AA3" s="54"/>
      <c r="AB3" s="54"/>
      <c r="AC3" s="45"/>
      <c r="AD3" s="53"/>
      <c r="AE3" s="53"/>
      <c r="AF3" s="53"/>
      <c r="AG3" s="53"/>
      <c r="AH3" s="53"/>
      <c r="AI3" s="53"/>
      <c r="AJ3" s="53"/>
      <c r="AK3" s="53"/>
      <c r="AL3" s="53"/>
      <c r="AM3" s="53"/>
    </row>
    <row r="4" spans="1:39" ht="39" customHeight="1">
      <c r="A4" s="101"/>
      <c r="B4" s="66"/>
      <c r="C4" s="65" t="s">
        <v>67</v>
      </c>
      <c r="D4" s="97" t="s">
        <v>25</v>
      </c>
      <c r="E4" s="98"/>
      <c r="F4" s="98"/>
      <c r="G4" s="98"/>
      <c r="H4" s="99"/>
      <c r="I4" s="95" t="s">
        <v>5</v>
      </c>
      <c r="J4" s="66"/>
      <c r="K4" s="67" t="s">
        <v>29</v>
      </c>
      <c r="L4" s="2" t="s">
        <v>6</v>
      </c>
      <c r="M4" s="69" t="s">
        <v>46</v>
      </c>
      <c r="N4" s="70"/>
      <c r="O4" s="71"/>
      <c r="P4" s="79"/>
      <c r="Q4" s="81"/>
      <c r="R4" s="76"/>
      <c r="S4" s="86"/>
      <c r="T4" s="86"/>
      <c r="U4" s="86"/>
      <c r="V4" s="86"/>
      <c r="W4" s="39" t="s">
        <v>41</v>
      </c>
      <c r="X4" s="55" t="s">
        <v>42</v>
      </c>
      <c r="Y4" s="56"/>
      <c r="Z4" s="56"/>
      <c r="AA4" s="57"/>
      <c r="AB4" s="57"/>
      <c r="AC4" s="57"/>
      <c r="AD4" s="53"/>
      <c r="AE4" s="53"/>
      <c r="AF4" s="53"/>
      <c r="AG4" s="53"/>
      <c r="AH4" s="53"/>
      <c r="AI4" s="53"/>
      <c r="AJ4" s="53"/>
      <c r="AK4" s="53"/>
      <c r="AL4" s="53"/>
      <c r="AM4" s="53"/>
    </row>
    <row r="5" spans="1:42" ht="143.25" customHeight="1">
      <c r="A5" s="101"/>
      <c r="B5" s="66"/>
      <c r="C5" s="102"/>
      <c r="D5" s="18" t="s">
        <v>2</v>
      </c>
      <c r="E5" s="48"/>
      <c r="F5" s="18" t="s">
        <v>64</v>
      </c>
      <c r="G5" s="49" t="s">
        <v>65</v>
      </c>
      <c r="H5" s="49" t="s">
        <v>66</v>
      </c>
      <c r="I5" s="96"/>
      <c r="J5" s="66"/>
      <c r="K5" s="68"/>
      <c r="L5" s="14" t="s">
        <v>20</v>
      </c>
      <c r="M5" s="20" t="s">
        <v>26</v>
      </c>
      <c r="N5" s="26" t="s">
        <v>27</v>
      </c>
      <c r="O5" s="31" t="s">
        <v>28</v>
      </c>
      <c r="P5" s="80"/>
      <c r="Q5" s="80"/>
      <c r="R5" s="77"/>
      <c r="S5" s="87"/>
      <c r="T5" s="87"/>
      <c r="U5" s="87"/>
      <c r="V5" s="87"/>
      <c r="W5" s="40" t="s">
        <v>59</v>
      </c>
      <c r="X5" s="46" t="s">
        <v>58</v>
      </c>
      <c r="Y5" s="47" t="s">
        <v>57</v>
      </c>
      <c r="Z5" s="47" t="s">
        <v>62</v>
      </c>
      <c r="AA5" s="32" t="s">
        <v>61</v>
      </c>
      <c r="AB5" s="32" t="s">
        <v>60</v>
      </c>
      <c r="AC5" s="32"/>
      <c r="AD5" s="32" t="s">
        <v>32</v>
      </c>
      <c r="AE5" s="32" t="s">
        <v>33</v>
      </c>
      <c r="AF5" s="32" t="s">
        <v>34</v>
      </c>
      <c r="AG5" s="32" t="s">
        <v>35</v>
      </c>
      <c r="AH5" s="32" t="s">
        <v>36</v>
      </c>
      <c r="AI5" s="32" t="s">
        <v>37</v>
      </c>
      <c r="AJ5" s="32" t="s">
        <v>38</v>
      </c>
      <c r="AK5" s="32" t="s">
        <v>49</v>
      </c>
      <c r="AL5" s="32" t="s">
        <v>50</v>
      </c>
      <c r="AM5" s="32" t="s">
        <v>51</v>
      </c>
      <c r="AP5"/>
    </row>
    <row r="6" spans="1:42" ht="16.5">
      <c r="A6" s="3" t="s">
        <v>11</v>
      </c>
      <c r="B6" s="4">
        <f>SUM(I6:J6)</f>
        <v>551</v>
      </c>
      <c r="C6" s="18">
        <v>128</v>
      </c>
      <c r="D6" s="62">
        <v>157</v>
      </c>
      <c r="E6" s="63"/>
      <c r="F6" s="4">
        <f>SUM(D6-G6-H6)</f>
        <v>106</v>
      </c>
      <c r="G6" s="50">
        <v>30</v>
      </c>
      <c r="H6" s="50">
        <v>21</v>
      </c>
      <c r="I6" s="5">
        <f>SUM(C6:E6)</f>
        <v>285</v>
      </c>
      <c r="J6" s="6">
        <v>266</v>
      </c>
      <c r="K6" s="35">
        <v>513</v>
      </c>
      <c r="L6" s="27">
        <f>K6-M6</f>
        <v>171</v>
      </c>
      <c r="M6" s="28">
        <f>ROUND(K6*2/3,0)</f>
        <v>342</v>
      </c>
      <c r="N6" s="9">
        <f>M6-C6</f>
        <v>214</v>
      </c>
      <c r="O6" s="30">
        <f>IF(M6-I6&lt;0,0,M6-I6)</f>
        <v>57</v>
      </c>
      <c r="P6" s="30">
        <v>22</v>
      </c>
      <c r="Q6" s="36">
        <f>SUM(K6+P6)</f>
        <v>535</v>
      </c>
      <c r="R6" s="42">
        <f>SUM(O6:P6)</f>
        <v>79</v>
      </c>
      <c r="S6" s="30">
        <f aca="true" t="shared" si="0" ref="S6:S27">I6+R6</f>
        <v>364</v>
      </c>
      <c r="T6" s="30">
        <f>ROUND(S6*3/5,0)</f>
        <v>218</v>
      </c>
      <c r="U6" s="30">
        <f aca="true" t="shared" si="1" ref="U6:U27">T6-C6</f>
        <v>90</v>
      </c>
      <c r="V6" s="30">
        <v>0</v>
      </c>
      <c r="W6" s="33">
        <v>22</v>
      </c>
      <c r="X6" s="21">
        <v>12</v>
      </c>
      <c r="Y6" s="21">
        <v>12</v>
      </c>
      <c r="Z6" s="21">
        <v>11</v>
      </c>
      <c r="AA6" s="21">
        <v>11</v>
      </c>
      <c r="AB6" s="21">
        <v>11</v>
      </c>
      <c r="AC6" s="21">
        <f aca="true" t="shared" si="2" ref="AC6:AC26">SUM(X6:AB6)</f>
        <v>57</v>
      </c>
      <c r="AD6" s="21">
        <v>4</v>
      </c>
      <c r="AE6" s="21">
        <v>4</v>
      </c>
      <c r="AF6" s="21">
        <v>4</v>
      </c>
      <c r="AG6" s="21">
        <v>4</v>
      </c>
      <c r="AH6" s="21">
        <v>4</v>
      </c>
      <c r="AI6" s="21">
        <v>4</v>
      </c>
      <c r="AJ6" s="21">
        <v>3</v>
      </c>
      <c r="AK6" s="21">
        <v>3</v>
      </c>
      <c r="AL6" s="21">
        <v>3</v>
      </c>
      <c r="AM6" s="34">
        <f>U6-SUM(X6:AB6)</f>
        <v>33</v>
      </c>
      <c r="AP6"/>
    </row>
    <row r="7" spans="1:42" ht="16.5">
      <c r="A7" s="3" t="s">
        <v>68</v>
      </c>
      <c r="B7" s="4">
        <f>SUM(I7:J7)</f>
        <v>405</v>
      </c>
      <c r="C7" s="18">
        <v>66</v>
      </c>
      <c r="D7" s="62">
        <v>140</v>
      </c>
      <c r="E7" s="63"/>
      <c r="F7" s="4">
        <f aca="true" t="shared" si="3" ref="F7:F28">SUM(D7-G7-H7)</f>
        <v>57</v>
      </c>
      <c r="G7" s="50">
        <v>45</v>
      </c>
      <c r="H7" s="50">
        <v>38</v>
      </c>
      <c r="I7" s="5">
        <f>SUM(C7:E7)</f>
        <v>206</v>
      </c>
      <c r="J7" s="6">
        <v>199</v>
      </c>
      <c r="K7" s="35">
        <v>673</v>
      </c>
      <c r="L7" s="27">
        <f>K7-M7</f>
        <v>224</v>
      </c>
      <c r="M7" s="28">
        <f>ROUND(K7*2/3,0)</f>
        <v>449</v>
      </c>
      <c r="N7" s="9">
        <f>M7-C7</f>
        <v>383</v>
      </c>
      <c r="O7" s="30">
        <f>IF(M7-I7&lt;0,0,M7-I7)</f>
        <v>243</v>
      </c>
      <c r="P7" s="30">
        <v>26</v>
      </c>
      <c r="Q7" s="36">
        <f aca="true" t="shared" si="4" ref="Q7:Q28">SUM(K7+P7)</f>
        <v>699</v>
      </c>
      <c r="R7" s="42">
        <f>SUM(O7:P7)</f>
        <v>269</v>
      </c>
      <c r="S7" s="30">
        <f t="shared" si="0"/>
        <v>475</v>
      </c>
      <c r="T7" s="30">
        <f aca="true" t="shared" si="5" ref="T7:T27">ROUND(S7*3/5,0)</f>
        <v>285</v>
      </c>
      <c r="U7" s="30">
        <f t="shared" si="1"/>
        <v>219</v>
      </c>
      <c r="V7" s="30">
        <f>SUM(S7-T7-D7)</f>
        <v>50</v>
      </c>
      <c r="W7" s="33">
        <v>65</v>
      </c>
      <c r="X7" s="21">
        <v>41</v>
      </c>
      <c r="Y7" s="21">
        <v>41</v>
      </c>
      <c r="Z7" s="21">
        <v>41</v>
      </c>
      <c r="AA7" s="21">
        <v>41</v>
      </c>
      <c r="AB7" s="21">
        <v>40</v>
      </c>
      <c r="AC7" s="21">
        <f t="shared" si="2"/>
        <v>204</v>
      </c>
      <c r="AD7" s="21">
        <v>2</v>
      </c>
      <c r="AE7" s="21">
        <v>2</v>
      </c>
      <c r="AF7" s="21">
        <v>2</v>
      </c>
      <c r="AG7" s="21">
        <v>2</v>
      </c>
      <c r="AH7" s="21">
        <v>2</v>
      </c>
      <c r="AI7" s="21">
        <v>2</v>
      </c>
      <c r="AJ7" s="21">
        <v>1</v>
      </c>
      <c r="AK7" s="21">
        <v>1</v>
      </c>
      <c r="AL7" s="21">
        <v>1</v>
      </c>
      <c r="AM7" s="34">
        <f aca="true" t="shared" si="6" ref="AM7:AM28">U7-SUM(X7:AB7)</f>
        <v>15</v>
      </c>
      <c r="AP7"/>
    </row>
    <row r="8" spans="1:42" ht="16.5">
      <c r="A8" s="3" t="s">
        <v>69</v>
      </c>
      <c r="B8" s="4">
        <f>SUM(I8:J8)</f>
        <v>302</v>
      </c>
      <c r="C8" s="18">
        <v>7</v>
      </c>
      <c r="D8" s="62">
        <v>108</v>
      </c>
      <c r="E8" s="63"/>
      <c r="F8" s="4">
        <f t="shared" si="3"/>
        <v>53</v>
      </c>
      <c r="G8" s="50">
        <v>42</v>
      </c>
      <c r="H8" s="50">
        <v>13</v>
      </c>
      <c r="I8" s="5">
        <f>SUM(C8:E8)</f>
        <v>115</v>
      </c>
      <c r="J8" s="6">
        <v>187</v>
      </c>
      <c r="K8" s="35">
        <v>461</v>
      </c>
      <c r="L8" s="27">
        <f>K8-M8</f>
        <v>154</v>
      </c>
      <c r="M8" s="28">
        <f>ROUND(K8*2/3,0)</f>
        <v>307</v>
      </c>
      <c r="N8" s="9">
        <f>M8-C8</f>
        <v>300</v>
      </c>
      <c r="O8" s="30">
        <v>193</v>
      </c>
      <c r="P8" s="30">
        <v>21</v>
      </c>
      <c r="Q8" s="36">
        <f t="shared" si="4"/>
        <v>482</v>
      </c>
      <c r="R8" s="42">
        <f>SUM(O8:P8)</f>
        <v>214</v>
      </c>
      <c r="S8" s="30">
        <f t="shared" si="0"/>
        <v>329</v>
      </c>
      <c r="T8" s="30">
        <f>ROUND(S8*3/5,0)</f>
        <v>197</v>
      </c>
      <c r="U8" s="30">
        <f t="shared" si="1"/>
        <v>190</v>
      </c>
      <c r="V8" s="30">
        <f>SUM(S8-T8-D8)</f>
        <v>24</v>
      </c>
      <c r="W8" s="33">
        <v>54</v>
      </c>
      <c r="X8" s="21">
        <v>32</v>
      </c>
      <c r="Y8" s="21">
        <v>32</v>
      </c>
      <c r="Z8" s="21">
        <v>32</v>
      </c>
      <c r="AA8" s="21">
        <v>32</v>
      </c>
      <c r="AB8" s="21">
        <v>32</v>
      </c>
      <c r="AC8" s="21">
        <f t="shared" si="2"/>
        <v>160</v>
      </c>
      <c r="AD8" s="21">
        <v>4</v>
      </c>
      <c r="AE8" s="21">
        <v>4</v>
      </c>
      <c r="AF8" s="21">
        <v>4</v>
      </c>
      <c r="AG8" s="21">
        <v>3</v>
      </c>
      <c r="AH8" s="21">
        <v>3</v>
      </c>
      <c r="AI8" s="21">
        <v>3</v>
      </c>
      <c r="AJ8" s="21">
        <v>3</v>
      </c>
      <c r="AK8" s="21">
        <v>3</v>
      </c>
      <c r="AL8" s="21">
        <v>3</v>
      </c>
      <c r="AM8" s="34">
        <f t="shared" si="6"/>
        <v>30</v>
      </c>
      <c r="AP8"/>
    </row>
    <row r="9" spans="1:42" ht="16.5">
      <c r="A9" s="8" t="s">
        <v>70</v>
      </c>
      <c r="B9" s="4">
        <f>SUM(I9:J9)</f>
        <v>175</v>
      </c>
      <c r="C9" s="18">
        <v>5</v>
      </c>
      <c r="D9" s="4">
        <v>90</v>
      </c>
      <c r="E9" s="4"/>
      <c r="F9" s="4">
        <f t="shared" si="3"/>
        <v>53</v>
      </c>
      <c r="G9" s="51">
        <v>25</v>
      </c>
      <c r="H9" s="51">
        <v>12</v>
      </c>
      <c r="I9" s="5">
        <f>SUM(C9:E9)</f>
        <v>95</v>
      </c>
      <c r="J9" s="6">
        <v>80</v>
      </c>
      <c r="K9" s="35">
        <v>336</v>
      </c>
      <c r="L9" s="27">
        <f>K9-M9</f>
        <v>112</v>
      </c>
      <c r="M9" s="28">
        <f>ROUND(K9*2/3,0)</f>
        <v>224</v>
      </c>
      <c r="N9" s="9">
        <f>M9-C9</f>
        <v>219</v>
      </c>
      <c r="O9" s="30">
        <f>IF(M9-I9&lt;0,0,M9-I9)</f>
        <v>129</v>
      </c>
      <c r="P9" s="30">
        <v>18</v>
      </c>
      <c r="Q9" s="36">
        <f t="shared" si="4"/>
        <v>354</v>
      </c>
      <c r="R9" s="42">
        <f>SUM(O9:P9)</f>
        <v>147</v>
      </c>
      <c r="S9" s="30">
        <f t="shared" si="0"/>
        <v>242</v>
      </c>
      <c r="T9" s="30">
        <f t="shared" si="5"/>
        <v>145</v>
      </c>
      <c r="U9" s="30">
        <f t="shared" si="1"/>
        <v>140</v>
      </c>
      <c r="V9" s="30">
        <f>SUM(S9-T9-D9)</f>
        <v>7</v>
      </c>
      <c r="W9" s="33">
        <v>35</v>
      </c>
      <c r="X9" s="21">
        <v>23</v>
      </c>
      <c r="Y9" s="21">
        <v>23</v>
      </c>
      <c r="Z9" s="21">
        <v>22</v>
      </c>
      <c r="AA9" s="21">
        <v>22</v>
      </c>
      <c r="AB9" s="21">
        <v>22</v>
      </c>
      <c r="AC9" s="21">
        <f t="shared" si="2"/>
        <v>112</v>
      </c>
      <c r="AD9" s="21">
        <v>4</v>
      </c>
      <c r="AE9" s="21">
        <v>3</v>
      </c>
      <c r="AF9" s="21">
        <v>3</v>
      </c>
      <c r="AG9" s="21">
        <v>3</v>
      </c>
      <c r="AH9" s="21">
        <v>3</v>
      </c>
      <c r="AI9" s="21">
        <v>3</v>
      </c>
      <c r="AJ9" s="21">
        <v>3</v>
      </c>
      <c r="AK9" s="21">
        <v>3</v>
      </c>
      <c r="AL9" s="21">
        <v>3</v>
      </c>
      <c r="AM9" s="34">
        <f t="shared" si="6"/>
        <v>28</v>
      </c>
      <c r="AP9"/>
    </row>
    <row r="10" spans="1:42" ht="16.5">
      <c r="A10" s="7" t="s">
        <v>71</v>
      </c>
      <c r="B10" s="4">
        <f>SUM(I10:J10)</f>
        <v>457</v>
      </c>
      <c r="C10" s="18">
        <v>89</v>
      </c>
      <c r="D10" s="62">
        <v>195</v>
      </c>
      <c r="E10" s="63"/>
      <c r="F10" s="4">
        <f t="shared" si="3"/>
        <v>126</v>
      </c>
      <c r="G10" s="50">
        <v>32</v>
      </c>
      <c r="H10" s="50">
        <v>37</v>
      </c>
      <c r="I10" s="5">
        <f>SUM(C10:E10)</f>
        <v>284</v>
      </c>
      <c r="J10" s="6">
        <v>173</v>
      </c>
      <c r="K10" s="35">
        <v>522</v>
      </c>
      <c r="L10" s="27">
        <f>K10-M10</f>
        <v>174</v>
      </c>
      <c r="M10" s="28">
        <f>ROUND(K10*2/3,0)</f>
        <v>348</v>
      </c>
      <c r="N10" s="9">
        <f>M10-C10</f>
        <v>259</v>
      </c>
      <c r="O10" s="30">
        <f>IF(M10-I10&lt;0,0,M10-I10)</f>
        <v>64</v>
      </c>
      <c r="P10" s="30">
        <v>24</v>
      </c>
      <c r="Q10" s="36">
        <f t="shared" si="4"/>
        <v>546</v>
      </c>
      <c r="R10" s="42">
        <f>SUM(O10:P10)</f>
        <v>88</v>
      </c>
      <c r="S10" s="30">
        <f t="shared" si="0"/>
        <v>372</v>
      </c>
      <c r="T10" s="30">
        <f t="shared" si="5"/>
        <v>223</v>
      </c>
      <c r="U10" s="30">
        <f t="shared" si="1"/>
        <v>134</v>
      </c>
      <c r="V10" s="30">
        <v>0</v>
      </c>
      <c r="W10" s="33">
        <v>24</v>
      </c>
      <c r="X10" s="21">
        <v>13</v>
      </c>
      <c r="Y10" s="21">
        <v>13</v>
      </c>
      <c r="Z10" s="21">
        <v>13</v>
      </c>
      <c r="AA10" s="21">
        <v>13</v>
      </c>
      <c r="AB10" s="21">
        <v>12</v>
      </c>
      <c r="AC10" s="21">
        <f t="shared" si="2"/>
        <v>64</v>
      </c>
      <c r="AD10" s="21">
        <v>8</v>
      </c>
      <c r="AE10" s="21">
        <v>8</v>
      </c>
      <c r="AF10" s="21">
        <v>8</v>
      </c>
      <c r="AG10" s="21">
        <v>8</v>
      </c>
      <c r="AH10" s="21">
        <v>8</v>
      </c>
      <c r="AI10" s="21">
        <v>8</v>
      </c>
      <c r="AJ10" s="21">
        <v>8</v>
      </c>
      <c r="AK10" s="21">
        <v>7</v>
      </c>
      <c r="AL10" s="21">
        <v>7</v>
      </c>
      <c r="AM10" s="34">
        <f t="shared" si="6"/>
        <v>70</v>
      </c>
      <c r="AP10"/>
    </row>
    <row r="11" spans="1:42" ht="16.5">
      <c r="A11" s="3" t="s">
        <v>22</v>
      </c>
      <c r="B11" s="4">
        <f aca="true" t="shared" si="7" ref="B11:B28">SUM(I11:J11)</f>
        <v>67</v>
      </c>
      <c r="C11" s="18">
        <v>4</v>
      </c>
      <c r="D11" s="62">
        <v>35</v>
      </c>
      <c r="E11" s="63"/>
      <c r="F11" s="4">
        <f t="shared" si="3"/>
        <v>22</v>
      </c>
      <c r="G11" s="50">
        <v>8</v>
      </c>
      <c r="H11" s="50">
        <v>5</v>
      </c>
      <c r="I11" s="5">
        <f aca="true" t="shared" si="8" ref="I11:I27">SUM(C11:E11)</f>
        <v>39</v>
      </c>
      <c r="J11" s="6">
        <v>28</v>
      </c>
      <c r="K11" s="35">
        <v>86</v>
      </c>
      <c r="L11" s="27">
        <f aca="true" t="shared" si="9" ref="L11:L27">K11-M11</f>
        <v>29</v>
      </c>
      <c r="M11" s="28">
        <f aca="true" t="shared" si="10" ref="M11:M27">ROUND(K11*2/3,0)</f>
        <v>57</v>
      </c>
      <c r="N11" s="9">
        <f aca="true" t="shared" si="11" ref="N11:N27">M11-C11</f>
        <v>53</v>
      </c>
      <c r="O11" s="30">
        <f aca="true" t="shared" si="12" ref="O11:O27">IF(M11-I11&lt;0,0,M11-I11)</f>
        <v>18</v>
      </c>
      <c r="P11" s="30">
        <v>7</v>
      </c>
      <c r="Q11" s="36">
        <f t="shared" si="4"/>
        <v>93</v>
      </c>
      <c r="R11" s="42">
        <f aca="true" t="shared" si="13" ref="R11:R27">SUM(O11:P11)</f>
        <v>25</v>
      </c>
      <c r="S11" s="30">
        <f t="shared" si="0"/>
        <v>64</v>
      </c>
      <c r="T11" s="30">
        <f t="shared" si="5"/>
        <v>38</v>
      </c>
      <c r="U11" s="30">
        <f t="shared" si="1"/>
        <v>34</v>
      </c>
      <c r="V11" s="30">
        <v>0</v>
      </c>
      <c r="W11" s="33">
        <v>7</v>
      </c>
      <c r="X11" s="21">
        <v>4</v>
      </c>
      <c r="Y11" s="21">
        <v>4</v>
      </c>
      <c r="Z11" s="21">
        <v>4</v>
      </c>
      <c r="AA11" s="21">
        <v>3</v>
      </c>
      <c r="AB11" s="21">
        <v>3</v>
      </c>
      <c r="AC11" s="21">
        <f t="shared" si="2"/>
        <v>18</v>
      </c>
      <c r="AD11" s="21">
        <v>2</v>
      </c>
      <c r="AE11" s="21">
        <v>2</v>
      </c>
      <c r="AF11" s="21">
        <v>2</v>
      </c>
      <c r="AG11" s="21">
        <v>2</v>
      </c>
      <c r="AH11" s="21">
        <v>2</v>
      </c>
      <c r="AI11" s="21">
        <v>2</v>
      </c>
      <c r="AJ11" s="21">
        <v>2</v>
      </c>
      <c r="AK11" s="21">
        <v>1</v>
      </c>
      <c r="AL11" s="21">
        <v>1</v>
      </c>
      <c r="AM11" s="34">
        <f t="shared" si="6"/>
        <v>16</v>
      </c>
      <c r="AP11"/>
    </row>
    <row r="12" spans="1:42" ht="16.5">
      <c r="A12" s="7" t="s">
        <v>12</v>
      </c>
      <c r="B12" s="4">
        <f t="shared" si="7"/>
        <v>181</v>
      </c>
      <c r="C12" s="18">
        <v>8</v>
      </c>
      <c r="D12" s="62">
        <v>83</v>
      </c>
      <c r="E12" s="63"/>
      <c r="F12" s="4">
        <f t="shared" si="3"/>
        <v>46</v>
      </c>
      <c r="G12" s="50">
        <v>31</v>
      </c>
      <c r="H12" s="50">
        <v>6</v>
      </c>
      <c r="I12" s="5">
        <f t="shared" si="8"/>
        <v>91</v>
      </c>
      <c r="J12" s="6">
        <v>90</v>
      </c>
      <c r="K12" s="35">
        <v>344</v>
      </c>
      <c r="L12" s="27">
        <f t="shared" si="9"/>
        <v>115</v>
      </c>
      <c r="M12" s="28">
        <f t="shared" si="10"/>
        <v>229</v>
      </c>
      <c r="N12" s="9">
        <f t="shared" si="11"/>
        <v>221</v>
      </c>
      <c r="O12" s="30">
        <f t="shared" si="12"/>
        <v>138</v>
      </c>
      <c r="P12" s="30">
        <v>15</v>
      </c>
      <c r="Q12" s="36">
        <f t="shared" si="4"/>
        <v>359</v>
      </c>
      <c r="R12" s="42">
        <f t="shared" si="13"/>
        <v>153</v>
      </c>
      <c r="S12" s="30">
        <f t="shared" si="0"/>
        <v>244</v>
      </c>
      <c r="T12" s="30">
        <f t="shared" si="5"/>
        <v>146</v>
      </c>
      <c r="U12" s="30">
        <f t="shared" si="1"/>
        <v>138</v>
      </c>
      <c r="V12" s="30">
        <f>SUM(S12-T12-D12)</f>
        <v>15</v>
      </c>
      <c r="W12" s="33">
        <v>37</v>
      </c>
      <c r="X12" s="21">
        <v>24</v>
      </c>
      <c r="Y12" s="21">
        <v>23</v>
      </c>
      <c r="Z12" s="21">
        <v>23</v>
      </c>
      <c r="AA12" s="21">
        <v>23</v>
      </c>
      <c r="AB12" s="21">
        <v>23</v>
      </c>
      <c r="AC12" s="21">
        <f t="shared" si="2"/>
        <v>116</v>
      </c>
      <c r="AD12" s="21">
        <v>3</v>
      </c>
      <c r="AE12" s="21">
        <v>3</v>
      </c>
      <c r="AF12" s="21">
        <v>3</v>
      </c>
      <c r="AG12" s="21">
        <v>3</v>
      </c>
      <c r="AH12" s="21">
        <v>2</v>
      </c>
      <c r="AI12" s="21">
        <v>2</v>
      </c>
      <c r="AJ12" s="21">
        <v>2</v>
      </c>
      <c r="AK12" s="21">
        <v>2</v>
      </c>
      <c r="AL12" s="21">
        <v>2</v>
      </c>
      <c r="AM12" s="34">
        <f t="shared" si="6"/>
        <v>22</v>
      </c>
      <c r="AP12"/>
    </row>
    <row r="13" spans="1:42" ht="16.5">
      <c r="A13" s="8" t="s">
        <v>13</v>
      </c>
      <c r="B13" s="4">
        <f t="shared" si="7"/>
        <v>45</v>
      </c>
      <c r="C13" s="18">
        <v>1</v>
      </c>
      <c r="D13" s="62">
        <v>30</v>
      </c>
      <c r="E13" s="63"/>
      <c r="F13" s="4">
        <f t="shared" si="3"/>
        <v>17</v>
      </c>
      <c r="G13" s="50">
        <v>10</v>
      </c>
      <c r="H13" s="50">
        <v>3</v>
      </c>
      <c r="I13" s="5">
        <f t="shared" si="8"/>
        <v>31</v>
      </c>
      <c r="J13" s="6">
        <v>14</v>
      </c>
      <c r="K13" s="35">
        <v>90</v>
      </c>
      <c r="L13" s="27">
        <f t="shared" si="9"/>
        <v>30</v>
      </c>
      <c r="M13" s="28">
        <f t="shared" si="10"/>
        <v>60</v>
      </c>
      <c r="N13" s="9">
        <f t="shared" si="11"/>
        <v>59</v>
      </c>
      <c r="O13" s="30">
        <f t="shared" si="12"/>
        <v>29</v>
      </c>
      <c r="P13" s="30">
        <v>4</v>
      </c>
      <c r="Q13" s="36">
        <f t="shared" si="4"/>
        <v>94</v>
      </c>
      <c r="R13" s="42">
        <f t="shared" si="13"/>
        <v>33</v>
      </c>
      <c r="S13" s="30">
        <f t="shared" si="0"/>
        <v>64</v>
      </c>
      <c r="T13" s="30">
        <f t="shared" si="5"/>
        <v>38</v>
      </c>
      <c r="U13" s="30">
        <f t="shared" si="1"/>
        <v>37</v>
      </c>
      <c r="V13" s="30">
        <v>0</v>
      </c>
      <c r="W13" s="33">
        <v>8</v>
      </c>
      <c r="X13" s="21">
        <v>5</v>
      </c>
      <c r="Y13" s="21">
        <v>5</v>
      </c>
      <c r="Z13" s="21">
        <v>5</v>
      </c>
      <c r="AA13" s="21">
        <v>5</v>
      </c>
      <c r="AB13" s="21">
        <v>5</v>
      </c>
      <c r="AC13" s="21">
        <f t="shared" si="2"/>
        <v>25</v>
      </c>
      <c r="AD13" s="21">
        <v>2</v>
      </c>
      <c r="AE13" s="21">
        <v>2</v>
      </c>
      <c r="AF13" s="21">
        <v>2</v>
      </c>
      <c r="AG13" s="21">
        <v>1</v>
      </c>
      <c r="AH13" s="21">
        <v>1</v>
      </c>
      <c r="AI13" s="21">
        <v>1</v>
      </c>
      <c r="AJ13" s="21">
        <v>1</v>
      </c>
      <c r="AK13" s="21">
        <v>1</v>
      </c>
      <c r="AL13" s="21">
        <v>1</v>
      </c>
      <c r="AM13" s="34">
        <f t="shared" si="6"/>
        <v>12</v>
      </c>
      <c r="AP13"/>
    </row>
    <row r="14" spans="1:42" ht="16.5">
      <c r="A14" s="3" t="s">
        <v>14</v>
      </c>
      <c r="B14" s="4">
        <f t="shared" si="7"/>
        <v>61</v>
      </c>
      <c r="C14" s="18">
        <v>3</v>
      </c>
      <c r="D14" s="62">
        <v>33</v>
      </c>
      <c r="E14" s="63"/>
      <c r="F14" s="4">
        <f t="shared" si="3"/>
        <v>22</v>
      </c>
      <c r="G14" s="50">
        <v>8</v>
      </c>
      <c r="H14" s="50">
        <v>3</v>
      </c>
      <c r="I14" s="5">
        <f t="shared" si="8"/>
        <v>36</v>
      </c>
      <c r="J14" s="6">
        <v>25</v>
      </c>
      <c r="K14" s="35">
        <v>102</v>
      </c>
      <c r="L14" s="27">
        <f t="shared" si="9"/>
        <v>34</v>
      </c>
      <c r="M14" s="28">
        <f t="shared" si="10"/>
        <v>68</v>
      </c>
      <c r="N14" s="9">
        <f t="shared" si="11"/>
        <v>65</v>
      </c>
      <c r="O14" s="30">
        <f t="shared" si="12"/>
        <v>32</v>
      </c>
      <c r="P14" s="30">
        <v>6</v>
      </c>
      <c r="Q14" s="36">
        <f t="shared" si="4"/>
        <v>108</v>
      </c>
      <c r="R14" s="42">
        <f t="shared" si="13"/>
        <v>38</v>
      </c>
      <c r="S14" s="30">
        <f t="shared" si="0"/>
        <v>74</v>
      </c>
      <c r="T14" s="30">
        <f t="shared" si="5"/>
        <v>44</v>
      </c>
      <c r="U14" s="30">
        <f t="shared" si="1"/>
        <v>41</v>
      </c>
      <c r="V14" s="30">
        <v>0</v>
      </c>
      <c r="W14" s="33">
        <v>10</v>
      </c>
      <c r="X14" s="21">
        <v>6</v>
      </c>
      <c r="Y14" s="21">
        <v>6</v>
      </c>
      <c r="Z14" s="21">
        <v>6</v>
      </c>
      <c r="AA14" s="21">
        <v>5</v>
      </c>
      <c r="AB14" s="21">
        <v>5</v>
      </c>
      <c r="AC14" s="21">
        <f t="shared" si="2"/>
        <v>28</v>
      </c>
      <c r="AD14" s="21">
        <v>2</v>
      </c>
      <c r="AE14" s="21">
        <v>2</v>
      </c>
      <c r="AF14" s="21">
        <v>2</v>
      </c>
      <c r="AG14" s="21">
        <v>2</v>
      </c>
      <c r="AH14" s="21">
        <v>1</v>
      </c>
      <c r="AI14" s="21">
        <v>1</v>
      </c>
      <c r="AJ14" s="21">
        <v>1</v>
      </c>
      <c r="AK14" s="21">
        <v>1</v>
      </c>
      <c r="AL14" s="21">
        <v>1</v>
      </c>
      <c r="AM14" s="34">
        <f t="shared" si="6"/>
        <v>13</v>
      </c>
      <c r="AP14"/>
    </row>
    <row r="15" spans="1:42" ht="16.5">
      <c r="A15" s="3" t="s">
        <v>15</v>
      </c>
      <c r="B15" s="4">
        <f t="shared" si="7"/>
        <v>85</v>
      </c>
      <c r="C15" s="18">
        <v>2</v>
      </c>
      <c r="D15" s="62">
        <v>59</v>
      </c>
      <c r="E15" s="63"/>
      <c r="F15" s="4">
        <f t="shared" si="3"/>
        <v>21</v>
      </c>
      <c r="G15" s="50">
        <v>26</v>
      </c>
      <c r="H15" s="50">
        <v>12</v>
      </c>
      <c r="I15" s="5">
        <f t="shared" si="8"/>
        <v>61</v>
      </c>
      <c r="J15" s="6">
        <v>24</v>
      </c>
      <c r="K15" s="35">
        <v>234</v>
      </c>
      <c r="L15" s="27">
        <f t="shared" si="9"/>
        <v>78</v>
      </c>
      <c r="M15" s="28">
        <f t="shared" si="10"/>
        <v>156</v>
      </c>
      <c r="N15" s="9">
        <f t="shared" si="11"/>
        <v>154</v>
      </c>
      <c r="O15" s="30">
        <f t="shared" si="12"/>
        <v>95</v>
      </c>
      <c r="P15" s="30">
        <v>13</v>
      </c>
      <c r="Q15" s="36">
        <f t="shared" si="4"/>
        <v>247</v>
      </c>
      <c r="R15" s="42">
        <f t="shared" si="13"/>
        <v>108</v>
      </c>
      <c r="S15" s="30">
        <f t="shared" si="0"/>
        <v>169</v>
      </c>
      <c r="T15" s="30">
        <f t="shared" si="5"/>
        <v>101</v>
      </c>
      <c r="U15" s="30">
        <f t="shared" si="1"/>
        <v>99</v>
      </c>
      <c r="V15" s="30">
        <f>SUM(S15-T15-D15)</f>
        <v>9</v>
      </c>
      <c r="W15" s="33">
        <v>26</v>
      </c>
      <c r="X15" s="21">
        <v>17</v>
      </c>
      <c r="Y15" s="21">
        <v>17</v>
      </c>
      <c r="Z15" s="21">
        <v>16</v>
      </c>
      <c r="AA15" s="21">
        <v>16</v>
      </c>
      <c r="AB15" s="21">
        <v>16</v>
      </c>
      <c r="AC15" s="21">
        <f t="shared" si="2"/>
        <v>82</v>
      </c>
      <c r="AD15" s="21">
        <v>2</v>
      </c>
      <c r="AE15" s="21">
        <v>2</v>
      </c>
      <c r="AF15" s="21">
        <v>2</v>
      </c>
      <c r="AG15" s="21">
        <v>2</v>
      </c>
      <c r="AH15" s="21">
        <v>2</v>
      </c>
      <c r="AI15" s="21">
        <v>2</v>
      </c>
      <c r="AJ15" s="21">
        <v>2</v>
      </c>
      <c r="AK15" s="21">
        <v>2</v>
      </c>
      <c r="AL15" s="21">
        <v>1</v>
      </c>
      <c r="AM15" s="34">
        <f t="shared" si="6"/>
        <v>17</v>
      </c>
      <c r="AP15"/>
    </row>
    <row r="16" spans="1:42" ht="16.5">
      <c r="A16" s="8" t="s">
        <v>7</v>
      </c>
      <c r="B16" s="4">
        <f t="shared" si="7"/>
        <v>86</v>
      </c>
      <c r="C16" s="18">
        <v>0</v>
      </c>
      <c r="D16" s="62">
        <v>52</v>
      </c>
      <c r="E16" s="63"/>
      <c r="F16" s="4">
        <f t="shared" si="3"/>
        <v>39</v>
      </c>
      <c r="G16" s="50">
        <v>8</v>
      </c>
      <c r="H16" s="50">
        <v>5</v>
      </c>
      <c r="I16" s="5">
        <f t="shared" si="8"/>
        <v>52</v>
      </c>
      <c r="J16" s="6">
        <v>34</v>
      </c>
      <c r="K16" s="35">
        <v>121</v>
      </c>
      <c r="L16" s="27">
        <f t="shared" si="9"/>
        <v>40</v>
      </c>
      <c r="M16" s="28">
        <f t="shared" si="10"/>
        <v>81</v>
      </c>
      <c r="N16" s="9">
        <f t="shared" si="11"/>
        <v>81</v>
      </c>
      <c r="O16" s="30">
        <f t="shared" si="12"/>
        <v>29</v>
      </c>
      <c r="P16" s="30">
        <v>7</v>
      </c>
      <c r="Q16" s="36">
        <f t="shared" si="4"/>
        <v>128</v>
      </c>
      <c r="R16" s="42">
        <f t="shared" si="13"/>
        <v>36</v>
      </c>
      <c r="S16" s="30">
        <f t="shared" si="0"/>
        <v>88</v>
      </c>
      <c r="T16" s="30">
        <f t="shared" si="5"/>
        <v>53</v>
      </c>
      <c r="U16" s="30">
        <f t="shared" si="1"/>
        <v>53</v>
      </c>
      <c r="V16" s="30">
        <v>0</v>
      </c>
      <c r="W16" s="33">
        <v>9</v>
      </c>
      <c r="X16" s="21">
        <v>6</v>
      </c>
      <c r="Y16" s="21">
        <v>6</v>
      </c>
      <c r="Z16" s="21">
        <v>5</v>
      </c>
      <c r="AA16" s="21">
        <v>5</v>
      </c>
      <c r="AB16" s="21">
        <v>5</v>
      </c>
      <c r="AC16" s="21">
        <f t="shared" si="2"/>
        <v>27</v>
      </c>
      <c r="AD16" s="21">
        <v>3</v>
      </c>
      <c r="AE16" s="21">
        <v>3</v>
      </c>
      <c r="AF16" s="21">
        <v>3</v>
      </c>
      <c r="AG16" s="21">
        <v>3</v>
      </c>
      <c r="AH16" s="21">
        <v>3</v>
      </c>
      <c r="AI16" s="21">
        <v>3</v>
      </c>
      <c r="AJ16" s="21">
        <v>3</v>
      </c>
      <c r="AK16" s="21">
        <v>3</v>
      </c>
      <c r="AL16" s="21">
        <v>2</v>
      </c>
      <c r="AM16" s="34">
        <f t="shared" si="6"/>
        <v>26</v>
      </c>
      <c r="AP16"/>
    </row>
    <row r="17" spans="1:42" ht="16.5">
      <c r="A17" s="10" t="s">
        <v>30</v>
      </c>
      <c r="B17" s="4">
        <f t="shared" si="7"/>
        <v>98</v>
      </c>
      <c r="C17" s="18">
        <v>4</v>
      </c>
      <c r="D17" s="62">
        <v>41</v>
      </c>
      <c r="E17" s="63"/>
      <c r="F17" s="4">
        <f t="shared" si="3"/>
        <v>26</v>
      </c>
      <c r="G17" s="50">
        <v>11</v>
      </c>
      <c r="H17" s="50">
        <v>4</v>
      </c>
      <c r="I17" s="5">
        <f t="shared" si="8"/>
        <v>45</v>
      </c>
      <c r="J17" s="6">
        <v>53</v>
      </c>
      <c r="K17" s="35">
        <v>132</v>
      </c>
      <c r="L17" s="27">
        <f t="shared" si="9"/>
        <v>44</v>
      </c>
      <c r="M17" s="28">
        <f t="shared" si="10"/>
        <v>88</v>
      </c>
      <c r="N17" s="9">
        <f t="shared" si="11"/>
        <v>84</v>
      </c>
      <c r="O17" s="30">
        <f t="shared" si="12"/>
        <v>43</v>
      </c>
      <c r="P17" s="30">
        <v>12</v>
      </c>
      <c r="Q17" s="36">
        <f t="shared" si="4"/>
        <v>144</v>
      </c>
      <c r="R17" s="42">
        <f t="shared" si="13"/>
        <v>55</v>
      </c>
      <c r="S17" s="30">
        <f t="shared" si="0"/>
        <v>100</v>
      </c>
      <c r="T17" s="30">
        <f t="shared" si="5"/>
        <v>60</v>
      </c>
      <c r="U17" s="30">
        <f t="shared" si="1"/>
        <v>56</v>
      </c>
      <c r="V17" s="30">
        <v>0</v>
      </c>
      <c r="W17" s="33">
        <v>14</v>
      </c>
      <c r="X17" s="21">
        <v>9</v>
      </c>
      <c r="Y17" s="21">
        <v>8</v>
      </c>
      <c r="Z17" s="21">
        <v>8</v>
      </c>
      <c r="AA17" s="21">
        <v>8</v>
      </c>
      <c r="AB17" s="21">
        <v>8</v>
      </c>
      <c r="AC17" s="21">
        <f t="shared" si="2"/>
        <v>41</v>
      </c>
      <c r="AD17" s="21">
        <v>2</v>
      </c>
      <c r="AE17" s="21">
        <v>2</v>
      </c>
      <c r="AF17" s="21">
        <v>2</v>
      </c>
      <c r="AG17" s="21">
        <v>2</v>
      </c>
      <c r="AH17" s="21">
        <v>2</v>
      </c>
      <c r="AI17" s="21">
        <v>2</v>
      </c>
      <c r="AJ17" s="21">
        <v>1</v>
      </c>
      <c r="AK17" s="21">
        <v>1</v>
      </c>
      <c r="AL17" s="21">
        <v>1</v>
      </c>
      <c r="AM17" s="34">
        <f t="shared" si="6"/>
        <v>15</v>
      </c>
      <c r="AP17"/>
    </row>
    <row r="18" spans="1:42" ht="16.5">
      <c r="A18" s="3" t="s">
        <v>16</v>
      </c>
      <c r="B18" s="4">
        <f t="shared" si="7"/>
        <v>80</v>
      </c>
      <c r="C18" s="18">
        <v>2</v>
      </c>
      <c r="D18" s="62">
        <v>32</v>
      </c>
      <c r="E18" s="63"/>
      <c r="F18" s="4">
        <f t="shared" si="3"/>
        <v>22</v>
      </c>
      <c r="G18" s="50">
        <v>5</v>
      </c>
      <c r="H18" s="50">
        <v>5</v>
      </c>
      <c r="I18" s="5">
        <f t="shared" si="8"/>
        <v>34</v>
      </c>
      <c r="J18" s="6">
        <v>46</v>
      </c>
      <c r="K18" s="35">
        <v>101</v>
      </c>
      <c r="L18" s="27">
        <f t="shared" si="9"/>
        <v>34</v>
      </c>
      <c r="M18" s="28">
        <f t="shared" si="10"/>
        <v>67</v>
      </c>
      <c r="N18" s="9">
        <f t="shared" si="11"/>
        <v>65</v>
      </c>
      <c r="O18" s="30">
        <f t="shared" si="12"/>
        <v>33</v>
      </c>
      <c r="P18" s="30">
        <v>8</v>
      </c>
      <c r="Q18" s="36">
        <f t="shared" si="4"/>
        <v>109</v>
      </c>
      <c r="R18" s="42">
        <f t="shared" si="13"/>
        <v>41</v>
      </c>
      <c r="S18" s="30">
        <f t="shared" si="0"/>
        <v>75</v>
      </c>
      <c r="T18" s="30">
        <f t="shared" si="5"/>
        <v>45</v>
      </c>
      <c r="U18" s="30">
        <f t="shared" si="1"/>
        <v>43</v>
      </c>
      <c r="V18" s="30">
        <v>0</v>
      </c>
      <c r="W18" s="33">
        <v>10</v>
      </c>
      <c r="X18" s="21">
        <v>7</v>
      </c>
      <c r="Y18" s="21">
        <v>6</v>
      </c>
      <c r="Z18" s="21">
        <v>6</v>
      </c>
      <c r="AA18" s="21">
        <v>6</v>
      </c>
      <c r="AB18" s="21">
        <v>6</v>
      </c>
      <c r="AC18" s="21">
        <f t="shared" si="2"/>
        <v>31</v>
      </c>
      <c r="AD18" s="21">
        <v>2</v>
      </c>
      <c r="AE18" s="21">
        <v>2</v>
      </c>
      <c r="AF18" s="21">
        <v>2</v>
      </c>
      <c r="AG18" s="21">
        <v>1</v>
      </c>
      <c r="AH18" s="21">
        <v>1</v>
      </c>
      <c r="AI18" s="21">
        <v>1</v>
      </c>
      <c r="AJ18" s="21">
        <v>1</v>
      </c>
      <c r="AK18" s="21">
        <v>1</v>
      </c>
      <c r="AL18" s="21">
        <v>1</v>
      </c>
      <c r="AM18" s="34">
        <f t="shared" si="6"/>
        <v>12</v>
      </c>
      <c r="AP18"/>
    </row>
    <row r="19" spans="1:42" ht="16.5">
      <c r="A19" s="3" t="s">
        <v>17</v>
      </c>
      <c r="B19" s="4">
        <f t="shared" si="7"/>
        <v>95</v>
      </c>
      <c r="C19" s="18">
        <v>8</v>
      </c>
      <c r="D19" s="62">
        <v>58</v>
      </c>
      <c r="E19" s="63"/>
      <c r="F19" s="4">
        <f t="shared" si="3"/>
        <v>36</v>
      </c>
      <c r="G19" s="50">
        <v>16</v>
      </c>
      <c r="H19" s="50">
        <v>6</v>
      </c>
      <c r="I19" s="5">
        <f t="shared" si="8"/>
        <v>66</v>
      </c>
      <c r="J19" s="6">
        <v>29</v>
      </c>
      <c r="K19" s="35">
        <v>160</v>
      </c>
      <c r="L19" s="27">
        <f t="shared" si="9"/>
        <v>53</v>
      </c>
      <c r="M19" s="28">
        <f t="shared" si="10"/>
        <v>107</v>
      </c>
      <c r="N19" s="9">
        <f t="shared" si="11"/>
        <v>99</v>
      </c>
      <c r="O19" s="30">
        <f t="shared" si="12"/>
        <v>41</v>
      </c>
      <c r="P19" s="30">
        <v>10</v>
      </c>
      <c r="Q19" s="36">
        <f t="shared" si="4"/>
        <v>170</v>
      </c>
      <c r="R19" s="42">
        <f t="shared" si="13"/>
        <v>51</v>
      </c>
      <c r="S19" s="30">
        <f t="shared" si="0"/>
        <v>117</v>
      </c>
      <c r="T19" s="30">
        <f t="shared" si="5"/>
        <v>70</v>
      </c>
      <c r="U19" s="30">
        <f t="shared" si="1"/>
        <v>62</v>
      </c>
      <c r="V19" s="30">
        <v>0</v>
      </c>
      <c r="W19" s="33">
        <v>13</v>
      </c>
      <c r="X19" s="21">
        <v>8</v>
      </c>
      <c r="Y19" s="21">
        <v>8</v>
      </c>
      <c r="Z19" s="21">
        <v>8</v>
      </c>
      <c r="AA19" s="21">
        <v>7</v>
      </c>
      <c r="AB19" s="21">
        <v>7</v>
      </c>
      <c r="AC19" s="21">
        <f t="shared" si="2"/>
        <v>38</v>
      </c>
      <c r="AD19" s="21">
        <v>3</v>
      </c>
      <c r="AE19" s="21">
        <v>3</v>
      </c>
      <c r="AF19" s="21">
        <v>3</v>
      </c>
      <c r="AG19" s="21">
        <v>3</v>
      </c>
      <c r="AH19" s="21">
        <v>3</v>
      </c>
      <c r="AI19" s="21">
        <v>3</v>
      </c>
      <c r="AJ19" s="21">
        <v>2</v>
      </c>
      <c r="AK19" s="21">
        <v>2</v>
      </c>
      <c r="AL19" s="21">
        <v>2</v>
      </c>
      <c r="AM19" s="34">
        <f t="shared" si="6"/>
        <v>24</v>
      </c>
      <c r="AP19"/>
    </row>
    <row r="20" spans="1:42" ht="16.5">
      <c r="A20" s="3" t="s">
        <v>40</v>
      </c>
      <c r="B20" s="4">
        <f t="shared" si="7"/>
        <v>43</v>
      </c>
      <c r="C20" s="18">
        <v>1</v>
      </c>
      <c r="D20" s="62">
        <v>19</v>
      </c>
      <c r="E20" s="63"/>
      <c r="F20" s="4">
        <f t="shared" si="3"/>
        <v>15</v>
      </c>
      <c r="G20" s="50">
        <v>2</v>
      </c>
      <c r="H20" s="50">
        <v>2</v>
      </c>
      <c r="I20" s="5">
        <f t="shared" si="8"/>
        <v>20</v>
      </c>
      <c r="J20" s="6">
        <v>23</v>
      </c>
      <c r="K20" s="35">
        <v>55</v>
      </c>
      <c r="L20" s="27">
        <f t="shared" si="9"/>
        <v>18</v>
      </c>
      <c r="M20" s="28">
        <f t="shared" si="10"/>
        <v>37</v>
      </c>
      <c r="N20" s="9">
        <f t="shared" si="11"/>
        <v>36</v>
      </c>
      <c r="O20" s="30">
        <f t="shared" si="12"/>
        <v>17</v>
      </c>
      <c r="P20" s="30">
        <v>4</v>
      </c>
      <c r="Q20" s="36">
        <f t="shared" si="4"/>
        <v>59</v>
      </c>
      <c r="R20" s="42">
        <f t="shared" si="13"/>
        <v>21</v>
      </c>
      <c r="S20" s="30">
        <f t="shared" si="0"/>
        <v>41</v>
      </c>
      <c r="T20" s="30">
        <f t="shared" si="5"/>
        <v>25</v>
      </c>
      <c r="U20" s="30">
        <f t="shared" si="1"/>
        <v>24</v>
      </c>
      <c r="V20" s="30">
        <v>0</v>
      </c>
      <c r="W20" s="33">
        <v>5</v>
      </c>
      <c r="X20" s="21">
        <v>4</v>
      </c>
      <c r="Y20" s="21">
        <v>3</v>
      </c>
      <c r="Z20" s="21">
        <v>3</v>
      </c>
      <c r="AA20" s="21">
        <v>3</v>
      </c>
      <c r="AB20" s="21">
        <v>3</v>
      </c>
      <c r="AC20" s="21">
        <f t="shared" si="2"/>
        <v>16</v>
      </c>
      <c r="AD20" s="21">
        <v>1</v>
      </c>
      <c r="AE20" s="21">
        <v>1</v>
      </c>
      <c r="AF20" s="21">
        <v>1</v>
      </c>
      <c r="AG20" s="21">
        <v>1</v>
      </c>
      <c r="AH20" s="21">
        <v>1</v>
      </c>
      <c r="AI20" s="21">
        <v>1</v>
      </c>
      <c r="AJ20" s="21">
        <v>1</v>
      </c>
      <c r="AK20" s="21">
        <v>1</v>
      </c>
      <c r="AL20" s="21">
        <v>0</v>
      </c>
      <c r="AM20" s="34">
        <f t="shared" si="6"/>
        <v>8</v>
      </c>
      <c r="AP20"/>
    </row>
    <row r="21" spans="1:42" ht="16.5">
      <c r="A21" s="3" t="s">
        <v>23</v>
      </c>
      <c r="B21" s="4">
        <f t="shared" si="7"/>
        <v>46</v>
      </c>
      <c r="C21" s="18">
        <v>7</v>
      </c>
      <c r="D21" s="62">
        <v>22</v>
      </c>
      <c r="E21" s="63"/>
      <c r="F21" s="4">
        <f t="shared" si="3"/>
        <v>14</v>
      </c>
      <c r="G21" s="50">
        <v>3</v>
      </c>
      <c r="H21" s="50">
        <v>5</v>
      </c>
      <c r="I21" s="5">
        <f t="shared" si="8"/>
        <v>29</v>
      </c>
      <c r="J21" s="6">
        <v>17</v>
      </c>
      <c r="K21" s="35">
        <v>78</v>
      </c>
      <c r="L21" s="27">
        <f t="shared" si="9"/>
        <v>26</v>
      </c>
      <c r="M21" s="28">
        <f t="shared" si="10"/>
        <v>52</v>
      </c>
      <c r="N21" s="9">
        <f t="shared" si="11"/>
        <v>45</v>
      </c>
      <c r="O21" s="30">
        <f t="shared" si="12"/>
        <v>23</v>
      </c>
      <c r="P21" s="30">
        <v>6</v>
      </c>
      <c r="Q21" s="36">
        <f t="shared" si="4"/>
        <v>84</v>
      </c>
      <c r="R21" s="42">
        <f t="shared" si="13"/>
        <v>29</v>
      </c>
      <c r="S21" s="30">
        <f t="shared" si="0"/>
        <v>58</v>
      </c>
      <c r="T21" s="30">
        <f t="shared" si="5"/>
        <v>35</v>
      </c>
      <c r="U21" s="30">
        <f t="shared" si="1"/>
        <v>28</v>
      </c>
      <c r="V21" s="30">
        <f>SUM(S21-T21-D21)</f>
        <v>1</v>
      </c>
      <c r="W21" s="33">
        <v>7</v>
      </c>
      <c r="X21" s="21">
        <v>5</v>
      </c>
      <c r="Y21" s="21">
        <v>5</v>
      </c>
      <c r="Z21" s="21">
        <v>4</v>
      </c>
      <c r="AA21" s="21">
        <v>4</v>
      </c>
      <c r="AB21" s="21">
        <v>4</v>
      </c>
      <c r="AC21" s="21">
        <f t="shared" si="2"/>
        <v>22</v>
      </c>
      <c r="AD21" s="21">
        <v>1</v>
      </c>
      <c r="AE21" s="21">
        <v>1</v>
      </c>
      <c r="AF21" s="21">
        <v>1</v>
      </c>
      <c r="AG21" s="21">
        <v>1</v>
      </c>
      <c r="AH21" s="21">
        <v>1</v>
      </c>
      <c r="AI21" s="21">
        <v>1</v>
      </c>
      <c r="AJ21" s="21">
        <v>0</v>
      </c>
      <c r="AK21" s="21">
        <v>0</v>
      </c>
      <c r="AL21" s="21">
        <v>0</v>
      </c>
      <c r="AM21" s="34">
        <f t="shared" si="6"/>
        <v>6</v>
      </c>
      <c r="AP21"/>
    </row>
    <row r="22" spans="1:42" ht="16.5">
      <c r="A22" s="3" t="s">
        <v>21</v>
      </c>
      <c r="B22" s="4">
        <f t="shared" si="7"/>
        <v>30</v>
      </c>
      <c r="C22" s="18">
        <v>0</v>
      </c>
      <c r="D22" s="62">
        <v>15</v>
      </c>
      <c r="E22" s="63"/>
      <c r="F22" s="4">
        <f t="shared" si="3"/>
        <v>13</v>
      </c>
      <c r="G22" s="50">
        <v>1</v>
      </c>
      <c r="H22" s="50">
        <v>1</v>
      </c>
      <c r="I22" s="5">
        <f t="shared" si="8"/>
        <v>15</v>
      </c>
      <c r="J22" s="6">
        <v>15</v>
      </c>
      <c r="K22" s="35">
        <v>26</v>
      </c>
      <c r="L22" s="27">
        <f t="shared" si="9"/>
        <v>9</v>
      </c>
      <c r="M22" s="28">
        <f t="shared" si="10"/>
        <v>17</v>
      </c>
      <c r="N22" s="9">
        <f t="shared" si="11"/>
        <v>17</v>
      </c>
      <c r="O22" s="30">
        <f t="shared" si="12"/>
        <v>2</v>
      </c>
      <c r="P22" s="30">
        <v>2</v>
      </c>
      <c r="Q22" s="36">
        <f t="shared" si="4"/>
        <v>28</v>
      </c>
      <c r="R22" s="42">
        <f t="shared" si="13"/>
        <v>4</v>
      </c>
      <c r="S22" s="30">
        <f t="shared" si="0"/>
        <v>19</v>
      </c>
      <c r="T22" s="30">
        <f t="shared" si="5"/>
        <v>11</v>
      </c>
      <c r="U22" s="30">
        <f t="shared" si="1"/>
        <v>11</v>
      </c>
      <c r="V22" s="30">
        <v>0</v>
      </c>
      <c r="W22" s="33">
        <v>2</v>
      </c>
      <c r="X22" s="21">
        <v>1</v>
      </c>
      <c r="Y22" s="21">
        <v>1</v>
      </c>
      <c r="Z22" s="21">
        <v>0</v>
      </c>
      <c r="AA22" s="21">
        <v>0</v>
      </c>
      <c r="AB22" s="21">
        <v>0</v>
      </c>
      <c r="AC22" s="21">
        <f t="shared" si="2"/>
        <v>2</v>
      </c>
      <c r="AD22" s="21">
        <v>1</v>
      </c>
      <c r="AE22" s="21">
        <v>1</v>
      </c>
      <c r="AF22" s="21">
        <v>1</v>
      </c>
      <c r="AG22" s="21">
        <v>1</v>
      </c>
      <c r="AH22" s="21">
        <v>1</v>
      </c>
      <c r="AI22" s="21">
        <v>1</v>
      </c>
      <c r="AJ22" s="21">
        <v>1</v>
      </c>
      <c r="AK22" s="21">
        <v>1</v>
      </c>
      <c r="AL22" s="21">
        <v>1</v>
      </c>
      <c r="AM22" s="34">
        <f t="shared" si="6"/>
        <v>9</v>
      </c>
      <c r="AP22"/>
    </row>
    <row r="23" spans="1:42" ht="16.5">
      <c r="A23" s="3" t="s">
        <v>18</v>
      </c>
      <c r="B23" s="4">
        <f t="shared" si="7"/>
        <v>36</v>
      </c>
      <c r="C23" s="18">
        <v>1</v>
      </c>
      <c r="D23" s="62">
        <v>23</v>
      </c>
      <c r="E23" s="63"/>
      <c r="F23" s="4">
        <f t="shared" si="3"/>
        <v>15</v>
      </c>
      <c r="G23" s="50">
        <v>5</v>
      </c>
      <c r="H23" s="50">
        <v>3</v>
      </c>
      <c r="I23" s="5">
        <f t="shared" si="8"/>
        <v>24</v>
      </c>
      <c r="J23" s="6">
        <v>12</v>
      </c>
      <c r="K23" s="35">
        <v>68</v>
      </c>
      <c r="L23" s="27">
        <f t="shared" si="9"/>
        <v>23</v>
      </c>
      <c r="M23" s="28">
        <f t="shared" si="10"/>
        <v>45</v>
      </c>
      <c r="N23" s="9">
        <f t="shared" si="11"/>
        <v>44</v>
      </c>
      <c r="O23" s="30">
        <f t="shared" si="12"/>
        <v>21</v>
      </c>
      <c r="P23" s="30">
        <v>4</v>
      </c>
      <c r="Q23" s="36">
        <f t="shared" si="4"/>
        <v>72</v>
      </c>
      <c r="R23" s="42">
        <f t="shared" si="13"/>
        <v>25</v>
      </c>
      <c r="S23" s="30">
        <f t="shared" si="0"/>
        <v>49</v>
      </c>
      <c r="T23" s="30">
        <f t="shared" si="5"/>
        <v>29</v>
      </c>
      <c r="U23" s="30">
        <f t="shared" si="1"/>
        <v>28</v>
      </c>
      <c r="V23" s="30">
        <v>0</v>
      </c>
      <c r="W23" s="33">
        <v>6</v>
      </c>
      <c r="X23" s="21">
        <v>4</v>
      </c>
      <c r="Y23" s="21">
        <v>4</v>
      </c>
      <c r="Z23" s="21">
        <v>4</v>
      </c>
      <c r="AA23" s="21">
        <v>4</v>
      </c>
      <c r="AB23" s="21">
        <v>3</v>
      </c>
      <c r="AC23" s="21">
        <f t="shared" si="2"/>
        <v>19</v>
      </c>
      <c r="AD23" s="21">
        <v>1</v>
      </c>
      <c r="AE23" s="21">
        <v>1</v>
      </c>
      <c r="AF23" s="21">
        <v>1</v>
      </c>
      <c r="AG23" s="21">
        <v>1</v>
      </c>
      <c r="AH23" s="21">
        <v>1</v>
      </c>
      <c r="AI23" s="21">
        <v>1</v>
      </c>
      <c r="AJ23" s="21">
        <v>1</v>
      </c>
      <c r="AK23" s="21">
        <v>1</v>
      </c>
      <c r="AL23" s="21">
        <v>1</v>
      </c>
      <c r="AM23" s="34">
        <f t="shared" si="6"/>
        <v>9</v>
      </c>
      <c r="AP23"/>
    </row>
    <row r="24" spans="1:42" ht="16.5">
      <c r="A24" s="7" t="s">
        <v>0</v>
      </c>
      <c r="B24" s="4">
        <f t="shared" si="7"/>
        <v>70</v>
      </c>
      <c r="C24" s="18">
        <v>0</v>
      </c>
      <c r="D24" s="62">
        <v>33</v>
      </c>
      <c r="E24" s="63"/>
      <c r="F24" s="4">
        <f t="shared" si="3"/>
        <v>23</v>
      </c>
      <c r="G24" s="50">
        <v>6</v>
      </c>
      <c r="H24" s="50">
        <v>4</v>
      </c>
      <c r="I24" s="5">
        <f t="shared" si="8"/>
        <v>33</v>
      </c>
      <c r="J24" s="6">
        <v>37</v>
      </c>
      <c r="K24" s="35">
        <v>73</v>
      </c>
      <c r="L24" s="27">
        <f t="shared" si="9"/>
        <v>24</v>
      </c>
      <c r="M24" s="28">
        <f t="shared" si="10"/>
        <v>49</v>
      </c>
      <c r="N24" s="9">
        <f t="shared" si="11"/>
        <v>49</v>
      </c>
      <c r="O24" s="30">
        <f t="shared" si="12"/>
        <v>16</v>
      </c>
      <c r="P24" s="30">
        <v>3</v>
      </c>
      <c r="Q24" s="36">
        <f t="shared" si="4"/>
        <v>76</v>
      </c>
      <c r="R24" s="42">
        <f t="shared" si="13"/>
        <v>19</v>
      </c>
      <c r="S24" s="30">
        <f t="shared" si="0"/>
        <v>52</v>
      </c>
      <c r="T24" s="30">
        <f t="shared" si="5"/>
        <v>31</v>
      </c>
      <c r="U24" s="30">
        <f t="shared" si="1"/>
        <v>31</v>
      </c>
      <c r="V24" s="30">
        <v>0</v>
      </c>
      <c r="W24" s="33">
        <v>5</v>
      </c>
      <c r="X24" s="21">
        <v>3</v>
      </c>
      <c r="Y24" s="21">
        <v>3</v>
      </c>
      <c r="Z24" s="21">
        <v>3</v>
      </c>
      <c r="AA24" s="21">
        <v>3</v>
      </c>
      <c r="AB24" s="21">
        <v>2</v>
      </c>
      <c r="AC24" s="21">
        <f t="shared" si="2"/>
        <v>14</v>
      </c>
      <c r="AD24" s="21">
        <v>2</v>
      </c>
      <c r="AE24" s="21">
        <v>2</v>
      </c>
      <c r="AF24" s="21">
        <v>2</v>
      </c>
      <c r="AG24" s="21">
        <v>2</v>
      </c>
      <c r="AH24" s="21">
        <v>2</v>
      </c>
      <c r="AI24" s="21">
        <v>2</v>
      </c>
      <c r="AJ24" s="21">
        <v>2</v>
      </c>
      <c r="AK24" s="21">
        <v>2</v>
      </c>
      <c r="AL24" s="21">
        <v>1</v>
      </c>
      <c r="AM24" s="34">
        <f t="shared" si="6"/>
        <v>17</v>
      </c>
      <c r="AP24"/>
    </row>
    <row r="25" spans="1:42" ht="16.5">
      <c r="A25" s="8" t="s">
        <v>1</v>
      </c>
      <c r="B25" s="4">
        <f t="shared" si="7"/>
        <v>33</v>
      </c>
      <c r="C25" s="18">
        <v>0</v>
      </c>
      <c r="D25" s="62">
        <v>20</v>
      </c>
      <c r="E25" s="63"/>
      <c r="F25" s="4">
        <f t="shared" si="3"/>
        <v>13</v>
      </c>
      <c r="G25" s="50">
        <v>3</v>
      </c>
      <c r="H25" s="50">
        <v>4</v>
      </c>
      <c r="I25" s="5">
        <f t="shared" si="8"/>
        <v>20</v>
      </c>
      <c r="J25" s="6">
        <v>13</v>
      </c>
      <c r="K25" s="35">
        <v>49</v>
      </c>
      <c r="L25" s="27">
        <f t="shared" si="9"/>
        <v>16</v>
      </c>
      <c r="M25" s="28">
        <f t="shared" si="10"/>
        <v>33</v>
      </c>
      <c r="N25" s="9">
        <f t="shared" si="11"/>
        <v>33</v>
      </c>
      <c r="O25" s="30">
        <f t="shared" si="12"/>
        <v>13</v>
      </c>
      <c r="P25" s="30">
        <v>3</v>
      </c>
      <c r="Q25" s="36">
        <f t="shared" si="4"/>
        <v>52</v>
      </c>
      <c r="R25" s="42">
        <f t="shared" si="13"/>
        <v>16</v>
      </c>
      <c r="S25" s="30">
        <f t="shared" si="0"/>
        <v>36</v>
      </c>
      <c r="T25" s="30">
        <f t="shared" si="5"/>
        <v>22</v>
      </c>
      <c r="U25" s="30">
        <f t="shared" si="1"/>
        <v>22</v>
      </c>
      <c r="V25" s="30">
        <v>0</v>
      </c>
      <c r="W25" s="33">
        <v>4</v>
      </c>
      <c r="X25" s="21">
        <v>3</v>
      </c>
      <c r="Y25" s="21">
        <v>3</v>
      </c>
      <c r="Z25" s="21">
        <v>2</v>
      </c>
      <c r="AA25" s="21">
        <v>2</v>
      </c>
      <c r="AB25" s="21">
        <v>2</v>
      </c>
      <c r="AC25" s="21">
        <f t="shared" si="2"/>
        <v>12</v>
      </c>
      <c r="AD25" s="21">
        <v>2</v>
      </c>
      <c r="AE25" s="21">
        <v>1</v>
      </c>
      <c r="AF25" s="21">
        <v>1</v>
      </c>
      <c r="AG25" s="21">
        <v>1</v>
      </c>
      <c r="AH25" s="21">
        <v>1</v>
      </c>
      <c r="AI25" s="21">
        <v>1</v>
      </c>
      <c r="AJ25" s="21">
        <v>1</v>
      </c>
      <c r="AK25" s="21">
        <v>1</v>
      </c>
      <c r="AL25" s="21">
        <v>1</v>
      </c>
      <c r="AM25" s="34">
        <f t="shared" si="6"/>
        <v>10</v>
      </c>
      <c r="AP25"/>
    </row>
    <row r="26" spans="1:42" ht="16.5">
      <c r="A26" s="8" t="s">
        <v>31</v>
      </c>
      <c r="B26" s="4">
        <f t="shared" si="7"/>
        <v>11</v>
      </c>
      <c r="C26" s="18">
        <v>2</v>
      </c>
      <c r="D26" s="62">
        <v>6</v>
      </c>
      <c r="E26" s="63"/>
      <c r="F26" s="4">
        <f t="shared" si="3"/>
        <v>3</v>
      </c>
      <c r="G26" s="50">
        <v>2</v>
      </c>
      <c r="H26" s="50">
        <v>1</v>
      </c>
      <c r="I26" s="5">
        <f t="shared" si="8"/>
        <v>8</v>
      </c>
      <c r="J26" s="6">
        <v>3</v>
      </c>
      <c r="K26" s="35">
        <v>24</v>
      </c>
      <c r="L26" s="27">
        <f t="shared" si="9"/>
        <v>8</v>
      </c>
      <c r="M26" s="28">
        <f t="shared" si="10"/>
        <v>16</v>
      </c>
      <c r="N26" s="9">
        <f t="shared" si="11"/>
        <v>14</v>
      </c>
      <c r="O26" s="30">
        <f t="shared" si="12"/>
        <v>8</v>
      </c>
      <c r="P26" s="30">
        <v>1</v>
      </c>
      <c r="Q26" s="36">
        <f t="shared" si="4"/>
        <v>25</v>
      </c>
      <c r="R26" s="42">
        <f t="shared" si="13"/>
        <v>9</v>
      </c>
      <c r="S26" s="30">
        <f t="shared" si="0"/>
        <v>17</v>
      </c>
      <c r="T26" s="30">
        <f t="shared" si="5"/>
        <v>10</v>
      </c>
      <c r="U26" s="30">
        <f t="shared" si="1"/>
        <v>8</v>
      </c>
      <c r="V26" s="30">
        <f>SUM(S26-T26-D26)</f>
        <v>1</v>
      </c>
      <c r="W26" s="33">
        <v>2</v>
      </c>
      <c r="X26" s="21">
        <v>2</v>
      </c>
      <c r="Y26" s="21">
        <v>2</v>
      </c>
      <c r="Z26" s="21">
        <v>1</v>
      </c>
      <c r="AA26" s="21">
        <v>1</v>
      </c>
      <c r="AB26" s="21">
        <v>1</v>
      </c>
      <c r="AC26" s="21">
        <f t="shared" si="2"/>
        <v>7</v>
      </c>
      <c r="AD26" s="21">
        <v>1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34">
        <f t="shared" si="6"/>
        <v>1</v>
      </c>
      <c r="AP26"/>
    </row>
    <row r="27" spans="1:42" ht="16.5">
      <c r="A27" s="3" t="s">
        <v>19</v>
      </c>
      <c r="B27" s="4">
        <f t="shared" si="7"/>
        <v>1</v>
      </c>
      <c r="C27" s="18">
        <v>0</v>
      </c>
      <c r="D27" s="62">
        <v>1</v>
      </c>
      <c r="E27" s="63"/>
      <c r="F27" s="4">
        <f t="shared" si="3"/>
        <v>0</v>
      </c>
      <c r="G27" s="50">
        <v>1</v>
      </c>
      <c r="H27" s="50">
        <v>0</v>
      </c>
      <c r="I27" s="5">
        <f t="shared" si="8"/>
        <v>1</v>
      </c>
      <c r="J27" s="6">
        <v>0</v>
      </c>
      <c r="K27" s="35">
        <v>3</v>
      </c>
      <c r="L27" s="27">
        <f t="shared" si="9"/>
        <v>1</v>
      </c>
      <c r="M27" s="28">
        <f t="shared" si="10"/>
        <v>2</v>
      </c>
      <c r="N27" s="9">
        <f t="shared" si="11"/>
        <v>2</v>
      </c>
      <c r="O27" s="30">
        <f t="shared" si="12"/>
        <v>1</v>
      </c>
      <c r="P27" s="30">
        <v>1</v>
      </c>
      <c r="Q27" s="36">
        <f t="shared" si="4"/>
        <v>4</v>
      </c>
      <c r="R27" s="42">
        <f t="shared" si="13"/>
        <v>2</v>
      </c>
      <c r="S27" s="30">
        <f t="shared" si="0"/>
        <v>3</v>
      </c>
      <c r="T27" s="30">
        <f t="shared" si="5"/>
        <v>2</v>
      </c>
      <c r="U27" s="30">
        <f t="shared" si="1"/>
        <v>2</v>
      </c>
      <c r="V27" s="30">
        <f>SUM(S27-T27-D27)</f>
        <v>0</v>
      </c>
      <c r="W27" s="33">
        <v>1</v>
      </c>
      <c r="X27" s="21">
        <v>1</v>
      </c>
      <c r="Y27" s="21">
        <v>0</v>
      </c>
      <c r="Z27" s="21">
        <v>0</v>
      </c>
      <c r="AA27" s="21">
        <v>0</v>
      </c>
      <c r="AB27" s="21">
        <v>0</v>
      </c>
      <c r="AC27" s="21">
        <v>1</v>
      </c>
      <c r="AD27" s="21">
        <v>1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34">
        <f t="shared" si="6"/>
        <v>1</v>
      </c>
      <c r="AP27"/>
    </row>
    <row r="28" spans="1:42" ht="16.5">
      <c r="A28" s="11" t="s">
        <v>2</v>
      </c>
      <c r="B28" s="4">
        <f t="shared" si="7"/>
        <v>2958</v>
      </c>
      <c r="C28" s="18">
        <f>SUM(C6:C27)</f>
        <v>338</v>
      </c>
      <c r="D28" s="62">
        <f>SUM(D6:E27)</f>
        <v>1252</v>
      </c>
      <c r="E28" s="63"/>
      <c r="F28" s="4">
        <f t="shared" si="3"/>
        <v>742</v>
      </c>
      <c r="G28" s="50">
        <f>SUM(G6:G27)</f>
        <v>320</v>
      </c>
      <c r="H28" s="50">
        <f>SUM(H6:H27)</f>
        <v>190</v>
      </c>
      <c r="I28" s="12">
        <f>SUM(I6:I27)</f>
        <v>1590</v>
      </c>
      <c r="J28" s="6">
        <f>SUM(J6:J27)</f>
        <v>1368</v>
      </c>
      <c r="K28" s="29">
        <f>SUM(K6:K27)</f>
        <v>4251</v>
      </c>
      <c r="L28" s="27">
        <f>SUM(K28-M28)</f>
        <v>1417</v>
      </c>
      <c r="M28" s="28">
        <f>SUM(M6:M27)</f>
        <v>2834</v>
      </c>
      <c r="N28" s="9">
        <f>SUM(N6:N27)</f>
        <v>2496</v>
      </c>
      <c r="O28" s="30">
        <f>SUM(O6:O27)</f>
        <v>1245</v>
      </c>
      <c r="P28" s="30">
        <f>SUM(P6:P27)</f>
        <v>217</v>
      </c>
      <c r="Q28" s="36">
        <f t="shared" si="4"/>
        <v>4468</v>
      </c>
      <c r="R28" s="42">
        <f aca="true" t="shared" si="14" ref="R28:Z28">SUM(R6:R27)</f>
        <v>1462</v>
      </c>
      <c r="S28" s="30">
        <f t="shared" si="14"/>
        <v>3052</v>
      </c>
      <c r="T28" s="30">
        <f t="shared" si="14"/>
        <v>1828</v>
      </c>
      <c r="U28" s="30">
        <f t="shared" si="14"/>
        <v>1490</v>
      </c>
      <c r="V28" s="30">
        <f>SUM(V6:V27)</f>
        <v>107</v>
      </c>
      <c r="W28" s="33">
        <f t="shared" si="14"/>
        <v>366</v>
      </c>
      <c r="X28" s="21">
        <f t="shared" si="14"/>
        <v>230</v>
      </c>
      <c r="Y28" s="21">
        <f t="shared" si="14"/>
        <v>225</v>
      </c>
      <c r="Z28" s="21">
        <f t="shared" si="14"/>
        <v>217</v>
      </c>
      <c r="AA28" s="21">
        <f>SUM(AA6:AA27)</f>
        <v>214</v>
      </c>
      <c r="AB28" s="21">
        <f>SUM(AB6:AB27)</f>
        <v>210</v>
      </c>
      <c r="AC28" s="21">
        <f>SUM(AC6:AC27)</f>
        <v>1096</v>
      </c>
      <c r="AD28" s="21">
        <f>SUM(AD6:AD27)</f>
        <v>53</v>
      </c>
      <c r="AE28" s="21">
        <f aca="true" t="shared" si="15" ref="AE28:AL28">SUM(AE6:AE27)</f>
        <v>49</v>
      </c>
      <c r="AF28" s="21">
        <f t="shared" si="15"/>
        <v>49</v>
      </c>
      <c r="AG28" s="21">
        <f t="shared" si="15"/>
        <v>46</v>
      </c>
      <c r="AH28" s="21">
        <f t="shared" si="15"/>
        <v>44</v>
      </c>
      <c r="AI28" s="21">
        <f t="shared" si="15"/>
        <v>44</v>
      </c>
      <c r="AJ28" s="21">
        <f t="shared" si="15"/>
        <v>39</v>
      </c>
      <c r="AK28" s="21">
        <f t="shared" si="15"/>
        <v>37</v>
      </c>
      <c r="AL28" s="21">
        <f t="shared" si="15"/>
        <v>33</v>
      </c>
      <c r="AM28" s="34">
        <f t="shared" si="6"/>
        <v>394</v>
      </c>
      <c r="AP28"/>
    </row>
    <row r="29" spans="1:42" ht="72" customHeight="1">
      <c r="A29" s="58" t="s">
        <v>53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P29"/>
    </row>
    <row r="30" spans="1:29" ht="123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43"/>
      <c r="S30" s="23"/>
      <c r="T30" s="23"/>
      <c r="U30" s="23"/>
      <c r="V30" s="23"/>
      <c r="W30" s="23"/>
      <c r="X30" s="23"/>
      <c r="Y30" s="23"/>
      <c r="Z30" s="23"/>
      <c r="AA30" s="15"/>
      <c r="AB30" s="22"/>
      <c r="AC30" s="22"/>
    </row>
    <row r="31" spans="1:36" ht="48" customHeight="1">
      <c r="A31" s="1"/>
      <c r="B31" s="1"/>
      <c r="C31" s="1"/>
      <c r="D31" s="24"/>
      <c r="E31" s="1"/>
      <c r="F31" s="1"/>
      <c r="G31" s="1"/>
      <c r="H31" s="1"/>
      <c r="I31" s="1"/>
      <c r="J31" s="1"/>
      <c r="K31" s="1"/>
      <c r="L31" s="1"/>
      <c r="M31" s="25"/>
      <c r="N31" s="1"/>
      <c r="O31" s="1"/>
      <c r="P31" s="1"/>
      <c r="Q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ht="33" customHeight="1" hidden="1">
      <c r="A32" s="1"/>
      <c r="B32" s="1"/>
      <c r="C32" s="1"/>
      <c r="D32" s="24"/>
      <c r="E32" s="1"/>
      <c r="F32" s="1"/>
      <c r="G32" s="1"/>
      <c r="H32" s="1"/>
      <c r="I32" s="1"/>
      <c r="J32" s="1"/>
      <c r="K32" s="1"/>
      <c r="L32" s="1"/>
      <c r="M32" s="25"/>
      <c r="N32" s="1"/>
      <c r="O32" s="1"/>
      <c r="P32" s="1"/>
      <c r="Q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ht="16.5">
      <c r="A33" s="1"/>
      <c r="B33" s="1"/>
      <c r="C33" s="1"/>
      <c r="D33" s="24"/>
      <c r="E33" s="1"/>
      <c r="F33" s="1"/>
      <c r="G33" s="1"/>
      <c r="H33" s="1"/>
      <c r="I33" s="1"/>
      <c r="J33" s="1"/>
      <c r="K33" s="1"/>
      <c r="L33" s="1"/>
      <c r="M33" s="25"/>
      <c r="N33" s="1"/>
      <c r="O33" s="1"/>
      <c r="P33" s="1"/>
      <c r="Q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ht="16.5">
      <c r="A34" s="1"/>
      <c r="B34" s="1"/>
      <c r="C34" s="1"/>
      <c r="D34" s="24"/>
      <c r="E34" s="1"/>
      <c r="F34" s="1"/>
      <c r="G34" s="1"/>
      <c r="H34" s="1"/>
      <c r="I34" s="1"/>
      <c r="J34" s="1"/>
      <c r="K34" s="1"/>
      <c r="L34" s="1"/>
      <c r="M34" s="25"/>
      <c r="N34" s="1"/>
      <c r="O34" s="1"/>
      <c r="P34" s="1"/>
      <c r="Q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ht="16.5">
      <c r="A35" s="1"/>
      <c r="B35" s="1"/>
      <c r="C35" s="1"/>
      <c r="D35" s="24"/>
      <c r="E35" s="1"/>
      <c r="F35" s="1"/>
      <c r="G35" s="1"/>
      <c r="H35" s="1"/>
      <c r="I35" s="1"/>
      <c r="J35" s="1"/>
      <c r="K35" s="1"/>
      <c r="L35" s="1"/>
      <c r="M35" s="25"/>
      <c r="N35" s="1"/>
      <c r="O35" s="1"/>
      <c r="P35" s="1"/>
      <c r="Q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ht="16.5">
      <c r="A36" s="1"/>
      <c r="B36" s="1"/>
      <c r="C36" s="1"/>
      <c r="D36" s="24"/>
      <c r="E36" s="1"/>
      <c r="F36" s="1"/>
      <c r="G36" s="1"/>
      <c r="H36" s="1"/>
      <c r="I36" s="1"/>
      <c r="J36" s="1"/>
      <c r="K36" s="1"/>
      <c r="L36" s="1"/>
      <c r="M36" s="25"/>
      <c r="N36" s="1"/>
      <c r="O36" s="1"/>
      <c r="P36" s="1"/>
      <c r="Q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ht="16.5">
      <c r="A37" s="1"/>
      <c r="B37" s="1"/>
      <c r="C37" s="1"/>
      <c r="D37" s="24"/>
      <c r="E37" s="1"/>
      <c r="F37" s="1"/>
      <c r="G37" s="1"/>
      <c r="H37" s="1"/>
      <c r="I37" s="1"/>
      <c r="J37" s="1"/>
      <c r="K37" s="1"/>
      <c r="L37" s="1"/>
      <c r="M37" s="25"/>
      <c r="N37" s="1"/>
      <c r="O37" s="1"/>
      <c r="P37" s="1"/>
      <c r="Q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16.5">
      <c r="A38" s="1"/>
      <c r="B38" s="1"/>
      <c r="C38" s="1"/>
      <c r="D38" s="24"/>
      <c r="E38" s="1"/>
      <c r="F38" s="1"/>
      <c r="G38" s="1"/>
      <c r="H38" s="1"/>
      <c r="I38" s="1"/>
      <c r="J38" s="1"/>
      <c r="K38" s="1"/>
      <c r="L38" s="1"/>
      <c r="M38" s="25"/>
      <c r="N38" s="1"/>
      <c r="O38" s="1"/>
      <c r="P38" s="1"/>
      <c r="Q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16.5">
      <c r="A39" s="1"/>
      <c r="B39" s="1"/>
      <c r="C39" s="1"/>
      <c r="D39" s="24"/>
      <c r="E39" s="1"/>
      <c r="F39" s="1"/>
      <c r="G39" s="1"/>
      <c r="H39" s="1"/>
      <c r="I39" s="1"/>
      <c r="J39" s="1"/>
      <c r="K39" s="1"/>
      <c r="L39" s="1"/>
      <c r="M39" s="25"/>
      <c r="N39" s="1"/>
      <c r="O39" s="1"/>
      <c r="P39" s="1"/>
      <c r="Q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ht="16.5">
      <c r="A40" s="1"/>
      <c r="B40" s="1"/>
      <c r="C40" s="1"/>
      <c r="D40" s="24"/>
      <c r="E40" s="1"/>
      <c r="F40" s="1"/>
      <c r="G40" s="1"/>
      <c r="H40" s="1"/>
      <c r="I40" s="1"/>
      <c r="J40" s="1"/>
      <c r="K40" s="1"/>
      <c r="L40" s="1"/>
      <c r="M40" s="25"/>
      <c r="N40" s="1"/>
      <c r="O40" s="1"/>
      <c r="P40" s="1"/>
      <c r="Q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ht="16.5">
      <c r="A41" s="1"/>
      <c r="B41" s="1"/>
      <c r="C41" s="1"/>
      <c r="D41" s="24"/>
      <c r="E41" s="1"/>
      <c r="F41" s="1"/>
      <c r="G41" s="1"/>
      <c r="H41" s="1"/>
      <c r="I41" s="1"/>
      <c r="J41" s="1"/>
      <c r="K41" s="1"/>
      <c r="L41" s="1"/>
      <c r="M41" s="25"/>
      <c r="N41" s="1"/>
      <c r="O41" s="1"/>
      <c r="P41" s="1"/>
      <c r="Q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ht="16.5">
      <c r="A42" s="1"/>
      <c r="B42" s="1"/>
      <c r="C42" s="1"/>
      <c r="D42" s="24"/>
      <c r="E42" s="1"/>
      <c r="F42" s="1"/>
      <c r="G42" s="1"/>
      <c r="H42" s="1"/>
      <c r="I42" s="1"/>
      <c r="J42" s="1"/>
      <c r="K42" s="1"/>
      <c r="L42" s="1"/>
      <c r="M42" s="25"/>
      <c r="N42" s="1"/>
      <c r="O42" s="1"/>
      <c r="P42" s="1"/>
      <c r="Q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ht="16.5">
      <c r="A43" s="1"/>
      <c r="B43" s="1"/>
      <c r="C43" s="1"/>
      <c r="D43" s="24"/>
      <c r="E43" s="1"/>
      <c r="F43" s="1"/>
      <c r="G43" s="1"/>
      <c r="H43" s="1"/>
      <c r="I43" s="1"/>
      <c r="J43" s="1"/>
      <c r="K43" s="1"/>
      <c r="L43" s="1"/>
      <c r="M43" s="25"/>
      <c r="N43" s="1"/>
      <c r="O43" s="1"/>
      <c r="P43" s="1"/>
      <c r="Q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ht="16.5">
      <c r="A44" s="1"/>
      <c r="B44" s="1"/>
      <c r="C44" s="1"/>
      <c r="D44" s="24"/>
      <c r="E44" s="1"/>
      <c r="F44" s="1"/>
      <c r="G44" s="1"/>
      <c r="H44" s="1"/>
      <c r="I44" s="1"/>
      <c r="J44" s="1"/>
      <c r="K44" s="1"/>
      <c r="L44" s="1"/>
      <c r="M44" s="25"/>
      <c r="N44" s="1"/>
      <c r="O44" s="1"/>
      <c r="P44" s="1"/>
      <c r="Q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ht="16.5">
      <c r="A45" s="1"/>
      <c r="B45" s="1"/>
      <c r="C45" s="1"/>
      <c r="D45" s="24"/>
      <c r="E45" s="1"/>
      <c r="F45" s="1"/>
      <c r="G45" s="1"/>
      <c r="H45" s="1"/>
      <c r="I45" s="1"/>
      <c r="J45" s="1"/>
      <c r="K45" s="1"/>
      <c r="L45" s="1"/>
      <c r="M45" s="25"/>
      <c r="N45" s="1"/>
      <c r="O45" s="1"/>
      <c r="P45" s="1"/>
      <c r="Q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ht="16.5">
      <c r="A46" s="1"/>
      <c r="B46" s="1"/>
      <c r="C46" s="1"/>
      <c r="D46" s="24"/>
      <c r="E46" s="1"/>
      <c r="F46" s="1"/>
      <c r="G46" s="1"/>
      <c r="H46" s="1"/>
      <c r="I46" s="1"/>
      <c r="J46" s="1"/>
      <c r="K46" s="1"/>
      <c r="L46" s="1"/>
      <c r="M46" s="25"/>
      <c r="N46" s="1"/>
      <c r="O46" s="1"/>
      <c r="P46" s="1"/>
      <c r="Q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ht="16.5">
      <c r="A47" s="1"/>
      <c r="B47" s="1"/>
      <c r="C47" s="1"/>
      <c r="D47" s="24"/>
      <c r="E47" s="1"/>
      <c r="F47" s="1"/>
      <c r="G47" s="1"/>
      <c r="H47" s="1"/>
      <c r="I47" s="1"/>
      <c r="J47" s="1"/>
      <c r="K47" s="1"/>
      <c r="L47" s="1"/>
      <c r="M47" s="25"/>
      <c r="N47" s="1"/>
      <c r="O47" s="1"/>
      <c r="P47" s="1"/>
      <c r="Q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ht="16.5">
      <c r="A48" s="1"/>
      <c r="B48" s="1"/>
      <c r="C48" s="1"/>
      <c r="D48" s="24"/>
      <c r="E48" s="1"/>
      <c r="F48" s="1"/>
      <c r="G48" s="1"/>
      <c r="H48" s="1"/>
      <c r="I48" s="1"/>
      <c r="J48" s="1"/>
      <c r="K48" s="1"/>
      <c r="L48" s="1"/>
      <c r="M48" s="25"/>
      <c r="N48" s="1"/>
      <c r="O48" s="1"/>
      <c r="P48" s="1"/>
      <c r="Q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ht="16.5">
      <c r="A49" s="1"/>
      <c r="B49" s="1"/>
      <c r="C49" s="1"/>
      <c r="D49" s="24"/>
      <c r="E49" s="1"/>
      <c r="F49" s="1"/>
      <c r="G49" s="1"/>
      <c r="H49" s="1"/>
      <c r="I49" s="1"/>
      <c r="J49" s="1"/>
      <c r="K49" s="1"/>
      <c r="L49" s="1"/>
      <c r="M49" s="25"/>
      <c r="N49" s="1"/>
      <c r="O49" s="1"/>
      <c r="P49" s="1"/>
      <c r="Q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ht="16.5">
      <c r="A50" s="1"/>
      <c r="B50" s="1"/>
      <c r="C50" s="1"/>
      <c r="D50" s="24"/>
      <c r="E50" s="1"/>
      <c r="F50" s="1"/>
      <c r="G50" s="1"/>
      <c r="H50" s="1"/>
      <c r="I50" s="1"/>
      <c r="J50" s="1"/>
      <c r="K50" s="1"/>
      <c r="L50" s="1"/>
      <c r="M50" s="25"/>
      <c r="N50" s="1"/>
      <c r="O50" s="1"/>
      <c r="P50" s="1"/>
      <c r="Q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ht="16.5">
      <c r="A51" s="1"/>
      <c r="B51" s="1"/>
      <c r="C51" s="1"/>
      <c r="D51" s="24"/>
      <c r="E51" s="1"/>
      <c r="F51" s="1"/>
      <c r="G51" s="1"/>
      <c r="H51" s="1"/>
      <c r="I51" s="1"/>
      <c r="J51" s="1"/>
      <c r="K51" s="1"/>
      <c r="L51" s="1"/>
      <c r="M51" s="25"/>
      <c r="N51" s="1"/>
      <c r="O51" s="1"/>
      <c r="P51" s="1"/>
      <c r="Q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ht="16.5">
      <c r="A52" s="1"/>
      <c r="B52" s="1"/>
      <c r="C52" s="1"/>
      <c r="D52" s="24"/>
      <c r="E52" s="1"/>
      <c r="F52" s="1"/>
      <c r="G52" s="1"/>
      <c r="H52" s="1"/>
      <c r="I52" s="1"/>
      <c r="J52" s="1"/>
      <c r="K52" s="1"/>
      <c r="L52" s="1"/>
      <c r="M52" s="25"/>
      <c r="N52" s="1"/>
      <c r="O52" s="1"/>
      <c r="P52" s="1"/>
      <c r="Q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ht="16.5">
      <c r="A53" s="1"/>
      <c r="B53" s="1"/>
      <c r="C53" s="1"/>
      <c r="D53" s="24"/>
      <c r="E53" s="1"/>
      <c r="F53" s="1"/>
      <c r="G53" s="1"/>
      <c r="H53" s="1"/>
      <c r="I53" s="1"/>
      <c r="J53" s="1"/>
      <c r="K53" s="1"/>
      <c r="L53" s="1"/>
      <c r="M53" s="25"/>
      <c r="N53" s="1"/>
      <c r="O53" s="1"/>
      <c r="P53" s="1"/>
      <c r="Q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ht="16.5">
      <c r="A54" s="1"/>
      <c r="B54" s="1"/>
      <c r="C54" s="1"/>
      <c r="D54" s="24"/>
      <c r="E54" s="1"/>
      <c r="F54" s="1"/>
      <c r="G54" s="1"/>
      <c r="H54" s="1"/>
      <c r="I54" s="1"/>
      <c r="J54" s="1"/>
      <c r="K54" s="1"/>
      <c r="L54" s="1"/>
      <c r="M54" s="25"/>
      <c r="N54" s="1"/>
      <c r="O54" s="1"/>
      <c r="P54" s="1"/>
      <c r="Q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 ht="16.5">
      <c r="A55" s="1"/>
      <c r="B55" s="1"/>
      <c r="C55" s="1"/>
      <c r="D55" s="24"/>
      <c r="E55" s="1"/>
      <c r="F55" s="1"/>
      <c r="G55" s="1"/>
      <c r="H55" s="1"/>
      <c r="I55" s="1"/>
      <c r="J55" s="1"/>
      <c r="K55" s="1"/>
      <c r="L55" s="1"/>
      <c r="M55" s="25"/>
      <c r="N55" s="1"/>
      <c r="O55" s="1"/>
      <c r="P55" s="1"/>
      <c r="Q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 ht="16.5">
      <c r="A56" s="1"/>
      <c r="B56" s="1"/>
      <c r="C56" s="1"/>
      <c r="D56" s="24"/>
      <c r="E56" s="1"/>
      <c r="F56" s="1"/>
      <c r="G56" s="1"/>
      <c r="H56" s="1"/>
      <c r="I56" s="1"/>
      <c r="J56" s="1"/>
      <c r="K56" s="1"/>
      <c r="L56" s="1"/>
      <c r="M56" s="25"/>
      <c r="N56" s="1"/>
      <c r="O56" s="1"/>
      <c r="P56" s="1"/>
      <c r="Q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ht="16.5">
      <c r="A57" s="1"/>
      <c r="B57" s="1"/>
      <c r="C57" s="1"/>
      <c r="D57" s="24"/>
      <c r="E57" s="1"/>
      <c r="F57" s="1"/>
      <c r="G57" s="1"/>
      <c r="H57" s="1"/>
      <c r="I57" s="1"/>
      <c r="J57" s="1"/>
      <c r="K57" s="1"/>
      <c r="L57" s="1"/>
      <c r="M57" s="25"/>
      <c r="N57" s="1"/>
      <c r="O57" s="1"/>
      <c r="P57" s="1"/>
      <c r="Q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ht="16.5">
      <c r="A58" s="1"/>
      <c r="B58" s="1"/>
      <c r="C58" s="1"/>
      <c r="D58" s="24"/>
      <c r="E58" s="1"/>
      <c r="F58" s="1"/>
      <c r="G58" s="1"/>
      <c r="H58" s="1"/>
      <c r="I58" s="1"/>
      <c r="J58" s="1"/>
      <c r="K58" s="1"/>
      <c r="L58" s="1"/>
      <c r="M58" s="25"/>
      <c r="N58" s="1"/>
      <c r="O58" s="1"/>
      <c r="P58" s="1"/>
      <c r="Q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ht="16.5">
      <c r="A59" s="1"/>
      <c r="B59" s="1"/>
      <c r="C59" s="1"/>
      <c r="D59" s="24"/>
      <c r="E59" s="1"/>
      <c r="F59" s="1"/>
      <c r="G59" s="1"/>
      <c r="H59" s="1"/>
      <c r="I59" s="1"/>
      <c r="J59" s="1"/>
      <c r="K59" s="1"/>
      <c r="L59" s="1"/>
      <c r="M59" s="25"/>
      <c r="N59" s="1"/>
      <c r="O59" s="1"/>
      <c r="P59" s="1"/>
      <c r="Q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ht="16.5">
      <c r="A60" s="1"/>
      <c r="B60" s="1"/>
      <c r="C60" s="1"/>
      <c r="D60" s="24"/>
      <c r="E60" s="1"/>
      <c r="F60" s="1"/>
      <c r="G60" s="1"/>
      <c r="H60" s="1"/>
      <c r="I60" s="1"/>
      <c r="J60" s="1"/>
      <c r="K60" s="1"/>
      <c r="L60" s="1"/>
      <c r="M60" s="25"/>
      <c r="N60" s="1"/>
      <c r="O60" s="1"/>
      <c r="P60" s="1"/>
      <c r="Q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 ht="16.5">
      <c r="A61" s="1"/>
      <c r="B61" s="1"/>
      <c r="C61" s="1"/>
      <c r="D61" s="24"/>
      <c r="E61" s="1"/>
      <c r="F61" s="1"/>
      <c r="G61" s="1"/>
      <c r="H61" s="1"/>
      <c r="I61" s="1"/>
      <c r="J61" s="1"/>
      <c r="K61" s="1"/>
      <c r="L61" s="1"/>
      <c r="M61" s="25"/>
      <c r="N61" s="1"/>
      <c r="O61" s="1"/>
      <c r="P61" s="1"/>
      <c r="Q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 ht="16.5">
      <c r="A62" s="1"/>
      <c r="B62" s="1"/>
      <c r="C62" s="1"/>
      <c r="D62" s="24"/>
      <c r="E62" s="1"/>
      <c r="F62" s="1"/>
      <c r="G62" s="1"/>
      <c r="H62" s="1"/>
      <c r="I62" s="1"/>
      <c r="J62" s="1"/>
      <c r="K62" s="1"/>
      <c r="L62" s="1"/>
      <c r="M62" s="25"/>
      <c r="N62" s="1"/>
      <c r="O62" s="1"/>
      <c r="P62" s="1"/>
      <c r="Q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ht="16.5">
      <c r="A63" s="1"/>
      <c r="B63" s="1"/>
      <c r="C63" s="1"/>
      <c r="D63" s="24"/>
      <c r="E63" s="1"/>
      <c r="F63" s="1"/>
      <c r="G63" s="1"/>
      <c r="H63" s="1"/>
      <c r="I63" s="1"/>
      <c r="J63" s="1"/>
      <c r="K63" s="1"/>
      <c r="L63" s="1"/>
      <c r="M63" s="25"/>
      <c r="N63" s="1"/>
      <c r="O63" s="1"/>
      <c r="P63" s="1"/>
      <c r="Q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 ht="16.5">
      <c r="A64" s="1"/>
      <c r="B64" s="1"/>
      <c r="C64" s="1"/>
      <c r="D64" s="24"/>
      <c r="E64" s="1"/>
      <c r="F64" s="1"/>
      <c r="G64" s="1"/>
      <c r="H64" s="1"/>
      <c r="I64" s="1"/>
      <c r="J64" s="1"/>
      <c r="K64" s="1"/>
      <c r="L64" s="1"/>
      <c r="M64" s="25"/>
      <c r="N64" s="1"/>
      <c r="O64" s="1"/>
      <c r="P64" s="1"/>
      <c r="Q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 ht="16.5">
      <c r="A65" s="1"/>
      <c r="B65" s="1"/>
      <c r="C65" s="1"/>
      <c r="D65" s="24"/>
      <c r="E65" s="1"/>
      <c r="F65" s="1"/>
      <c r="G65" s="1"/>
      <c r="H65" s="1"/>
      <c r="I65" s="1"/>
      <c r="J65" s="1"/>
      <c r="K65" s="1"/>
      <c r="L65" s="1"/>
      <c r="M65" s="25"/>
      <c r="N65" s="1"/>
      <c r="O65" s="1"/>
      <c r="P65" s="1"/>
      <c r="Q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 ht="16.5">
      <c r="A66" s="1"/>
      <c r="B66" s="1"/>
      <c r="C66" s="1"/>
      <c r="D66" s="24"/>
      <c r="E66" s="1"/>
      <c r="F66" s="1"/>
      <c r="G66" s="1"/>
      <c r="H66" s="1"/>
      <c r="I66" s="1"/>
      <c r="J66" s="1"/>
      <c r="K66" s="1"/>
      <c r="L66" s="1"/>
      <c r="M66" s="25"/>
      <c r="N66" s="1"/>
      <c r="O66" s="1"/>
      <c r="P66" s="1"/>
      <c r="Q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 ht="16.5">
      <c r="A67" s="1"/>
      <c r="B67" s="1"/>
      <c r="C67" s="1"/>
      <c r="D67" s="24"/>
      <c r="E67" s="1"/>
      <c r="F67" s="1"/>
      <c r="G67" s="1"/>
      <c r="H67" s="1"/>
      <c r="I67" s="1"/>
      <c r="J67" s="1"/>
      <c r="K67" s="1"/>
      <c r="L67" s="1"/>
      <c r="M67" s="25"/>
      <c r="N67" s="1"/>
      <c r="O67" s="1"/>
      <c r="P67" s="1"/>
      <c r="Q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6" ht="16.5">
      <c r="A68" s="1"/>
      <c r="B68" s="1"/>
      <c r="C68" s="1"/>
      <c r="D68" s="24"/>
      <c r="E68" s="1"/>
      <c r="F68" s="1"/>
      <c r="G68" s="1"/>
      <c r="H68" s="1"/>
      <c r="I68" s="1"/>
      <c r="J68" s="1"/>
      <c r="K68" s="1"/>
      <c r="L68" s="1"/>
      <c r="M68" s="25"/>
      <c r="N68" s="1"/>
      <c r="O68" s="1"/>
      <c r="P68" s="1"/>
      <c r="Q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5:26" ht="16.5">
      <c r="O69" s="1"/>
      <c r="P69" s="1"/>
      <c r="Q69" s="1"/>
      <c r="S69" s="1"/>
      <c r="T69" s="1"/>
      <c r="U69" s="1"/>
      <c r="V69" s="1"/>
      <c r="W69" s="1"/>
      <c r="X69" s="1"/>
      <c r="Y69" s="1"/>
      <c r="Z69" s="1"/>
    </row>
  </sheetData>
  <sheetProtection/>
  <mergeCells count="45">
    <mergeCell ref="A2:A5"/>
    <mergeCell ref="C4:C5"/>
    <mergeCell ref="U2:U5"/>
    <mergeCell ref="T2:T5"/>
    <mergeCell ref="D6:E6"/>
    <mergeCell ref="B2:B5"/>
    <mergeCell ref="C2:I3"/>
    <mergeCell ref="I4:I5"/>
    <mergeCell ref="D4:H4"/>
    <mergeCell ref="V2:V5"/>
    <mergeCell ref="W1:Z1"/>
    <mergeCell ref="J2:J5"/>
    <mergeCell ref="K4:K5"/>
    <mergeCell ref="M4:O4"/>
    <mergeCell ref="K2:O2"/>
    <mergeCell ref="R2:R5"/>
    <mergeCell ref="P2:P5"/>
    <mergeCell ref="Q2:Q5"/>
    <mergeCell ref="L3:O3"/>
    <mergeCell ref="S2:S5"/>
    <mergeCell ref="D8:E8"/>
    <mergeCell ref="D7:E7"/>
    <mergeCell ref="D19:E19"/>
    <mergeCell ref="D26:E26"/>
    <mergeCell ref="D10:E10"/>
    <mergeCell ref="D15:E15"/>
    <mergeCell ref="D11:E11"/>
    <mergeCell ref="D12:E12"/>
    <mergeCell ref="D13:E13"/>
    <mergeCell ref="D27:E27"/>
    <mergeCell ref="D14:E14"/>
    <mergeCell ref="D16:E16"/>
    <mergeCell ref="D25:E25"/>
    <mergeCell ref="D21:E21"/>
    <mergeCell ref="D20:E20"/>
    <mergeCell ref="W2:AB3"/>
    <mergeCell ref="X4:AC4"/>
    <mergeCell ref="AD2:AM4"/>
    <mergeCell ref="A29:AM29"/>
    <mergeCell ref="D28:E28"/>
    <mergeCell ref="D17:E17"/>
    <mergeCell ref="D22:E22"/>
    <mergeCell ref="D23:E23"/>
    <mergeCell ref="D24:E24"/>
    <mergeCell ref="D18:E18"/>
  </mergeCells>
  <printOptions/>
  <pageMargins left="0.35433070866141736" right="0.35433070866141736" top="0.3937007874015748" bottom="0.3937007874015748" header="0.2755905511811024" footer="1.496062992125984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行政院衛生署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衛生署中英文網站</dc:subject>
  <dc:creator>行政院衛生署</dc:creator>
  <cp:keywords/>
  <dc:description/>
  <cp:lastModifiedBy>資訊處楊立欣</cp:lastModifiedBy>
  <cp:lastPrinted>2010-09-15T08:10:38Z</cp:lastPrinted>
  <dcterms:created xsi:type="dcterms:W3CDTF">2008-01-09T07:14:11Z</dcterms:created>
  <dcterms:modified xsi:type="dcterms:W3CDTF">2016-10-24T06:41:23Z</dcterms:modified>
  <cp:category/>
  <cp:version/>
  <cp:contentType/>
  <cp:contentStatus/>
</cp:coreProperties>
</file>